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https://d.docs.live.net/2909c8da183d00c7/Documentos/Face/SISAT/"/>
    </mc:Choice>
  </mc:AlternateContent>
  <xr:revisionPtr revIDLastSave="0" documentId="8_{477B7413-1EC4-4EE1-A9E7-9A98D1FA6BD2}" xr6:coauthVersionLast="47" xr6:coauthVersionMax="47" xr10:uidLastSave="{00000000-0000-0000-0000-000000000000}"/>
  <bookViews>
    <workbookView xWindow="-108" yWindow="-108" windowWidth="23256" windowHeight="12456" xr2:uid="{AB32AEED-DABD-40F0-BB71-676CB133AA68}"/>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9" i="1" l="1"/>
  <c r="C59" i="1"/>
  <c r="D59" i="1"/>
  <c r="E59" i="1"/>
  <c r="F59" i="1"/>
  <c r="G59" i="1"/>
  <c r="H59" i="1"/>
  <c r="I59" i="1"/>
  <c r="J59" i="1"/>
  <c r="A59" i="1"/>
  <c r="B41" i="1"/>
  <c r="L5" i="1"/>
  <c r="M5" i="1" s="1"/>
  <c r="N5" i="1"/>
  <c r="L6" i="1"/>
  <c r="M6" i="1"/>
  <c r="N6" i="1"/>
  <c r="L7" i="1"/>
  <c r="M7" i="1"/>
  <c r="N7" i="1"/>
  <c r="L8" i="1"/>
  <c r="M8" i="1"/>
  <c r="N8" i="1"/>
  <c r="L9" i="1"/>
  <c r="M9" i="1"/>
  <c r="N9" i="1"/>
  <c r="L10" i="1"/>
  <c r="M10" i="1"/>
  <c r="N10" i="1"/>
  <c r="L11" i="1"/>
  <c r="M11" i="1" s="1"/>
  <c r="N11" i="1"/>
  <c r="L12" i="1"/>
  <c r="M12" i="1"/>
  <c r="N12" i="1"/>
  <c r="L13" i="1"/>
  <c r="M13" i="1"/>
  <c r="N13" i="1"/>
  <c r="L14" i="1"/>
  <c r="M14" i="1"/>
  <c r="N14" i="1"/>
  <c r="L15" i="1"/>
  <c r="M15" i="1"/>
  <c r="N15" i="1"/>
  <c r="L16" i="1"/>
  <c r="M16" i="1"/>
  <c r="N16" i="1"/>
  <c r="L17" i="1"/>
  <c r="M17" i="1" s="1"/>
  <c r="N17" i="1"/>
  <c r="L18" i="1"/>
  <c r="M18" i="1" s="1"/>
  <c r="N18" i="1"/>
  <c r="L19" i="1"/>
  <c r="M19" i="1" s="1"/>
  <c r="N19" i="1"/>
  <c r="L20" i="1"/>
  <c r="M20" i="1" s="1"/>
  <c r="N20" i="1"/>
  <c r="L21" i="1"/>
  <c r="M21" i="1" s="1"/>
  <c r="N21" i="1"/>
  <c r="L22" i="1"/>
  <c r="M22" i="1"/>
  <c r="N22" i="1"/>
  <c r="L23" i="1"/>
  <c r="M23" i="1" s="1"/>
  <c r="N23" i="1"/>
  <c r="L24" i="1"/>
  <c r="M24" i="1" s="1"/>
  <c r="N24" i="1"/>
  <c r="L25" i="1"/>
  <c r="M25" i="1" s="1"/>
  <c r="N25" i="1"/>
  <c r="L26" i="1"/>
  <c r="M26" i="1"/>
  <c r="N26" i="1"/>
  <c r="L27" i="1"/>
  <c r="M27" i="1" s="1"/>
  <c r="N27" i="1"/>
  <c r="L28" i="1"/>
  <c r="M28" i="1" s="1"/>
  <c r="N28" i="1"/>
  <c r="L29" i="1"/>
  <c r="M29" i="1" s="1"/>
  <c r="N29" i="1"/>
  <c r="L30" i="1"/>
  <c r="M30" i="1" s="1"/>
  <c r="N30" i="1"/>
  <c r="L31" i="1"/>
  <c r="M31" i="1" s="1"/>
  <c r="N31" i="1"/>
  <c r="L32" i="1"/>
  <c r="M32" i="1" s="1"/>
  <c r="N32" i="1"/>
  <c r="L33" i="1"/>
  <c r="M33" i="1" s="1"/>
  <c r="N33" i="1"/>
  <c r="L34" i="1"/>
  <c r="M34" i="1"/>
  <c r="N34" i="1"/>
  <c r="B38" i="1" l="1"/>
  <c r="C38" i="1" s="1"/>
  <c r="B39" i="1"/>
  <c r="C39" i="1" s="1"/>
  <c r="B40" i="1"/>
  <c r="C40" i="1" s="1"/>
</calcChain>
</file>

<file path=xl/sharedStrings.xml><?xml version="1.0" encoding="utf-8"?>
<sst xmlns="http://schemas.openxmlformats.org/spreadsheetml/2006/main" count="59" uniqueCount="58">
  <si>
    <t>Nivel Esperado</t>
  </si>
  <si>
    <t>En Desarrollo</t>
  </si>
  <si>
    <t>Requiere Apoyo</t>
  </si>
  <si>
    <t>Porcentaje</t>
  </si>
  <si>
    <t>Cantidad de alumnos</t>
  </si>
  <si>
    <t>Nivel</t>
  </si>
  <si>
    <t>Resumen General</t>
  </si>
  <si>
    <t>Alumno 30</t>
  </si>
  <si>
    <t>Alumno 29</t>
  </si>
  <si>
    <t>Alumno 28</t>
  </si>
  <si>
    <t>Alumno 27</t>
  </si>
  <si>
    <t>Alumno 26</t>
  </si>
  <si>
    <t>Alumno 25</t>
  </si>
  <si>
    <t>Alumno 24</t>
  </si>
  <si>
    <t>Alumno 23</t>
  </si>
  <si>
    <t>Alumno 22</t>
  </si>
  <si>
    <t>Alumno 21</t>
  </si>
  <si>
    <t>Alumno 20</t>
  </si>
  <si>
    <t>Alumno 19</t>
  </si>
  <si>
    <t>Alumno 18</t>
  </si>
  <si>
    <t>Alumno 17</t>
  </si>
  <si>
    <t>Alumno 16</t>
  </si>
  <si>
    <t>Alumno 15</t>
  </si>
  <si>
    <t>Alumno 14</t>
  </si>
  <si>
    <t>Alumno 13</t>
  </si>
  <si>
    <t>Alumno 12</t>
  </si>
  <si>
    <t>Alumno 11</t>
  </si>
  <si>
    <t>Alumno 10</t>
  </si>
  <si>
    <t>Alumno 9</t>
  </si>
  <si>
    <t>Alumno 8</t>
  </si>
  <si>
    <t>Alumno 7</t>
  </si>
  <si>
    <t>Alumno 6</t>
  </si>
  <si>
    <t>Alumno 5</t>
  </si>
  <si>
    <t>Alumno 4</t>
  </si>
  <si>
    <t>Alumno 3</t>
  </si>
  <si>
    <t>Alumno 2</t>
  </si>
  <si>
    <t>Alumno 1</t>
  </si>
  <si>
    <t>Total_Aciertos</t>
  </si>
  <si>
    <t>Nombre</t>
  </si>
  <si>
    <t>Total de alumnos</t>
  </si>
  <si>
    <t xml:space="preserve">
Reforzar sumas básicas con un solo dígito.
Fortalecer la suma repetida de un mismo número.
Practicar sumas entre decenas.
Reforzar suma de decenas con unidades.
Mejorar resta partiendo del 10.
Reforzar suma de centenas.
Practicar restas entre decenas.
Fortalecer restas con unidades.
Trabajar sustracciones con números grandes.
Reforzar sumas dobles de dos dígitos.</t>
  </si>
  <si>
    <t>Practicar en:</t>
  </si>
  <si>
    <t xml:space="preserve"> SUMA DE UN DÍGITO </t>
  </si>
  <si>
    <t>SUMA REITERATIVA DE UN MISMO DÍGITO</t>
  </si>
  <si>
    <t>SUMA DE DOS DÍGITOS (DECENAS MÁS DECENA)</t>
  </si>
  <si>
    <t>SUMA DE DOS DÍGITOS (DECENAS MÁS UNIDADES)</t>
  </si>
  <si>
    <t>RESTA DE LA FORMA 10 MENOS UN DÍGITO</t>
  </si>
  <si>
    <t>SUMA DE TRES DÍGITOS (CENTENAS MÁS CENTENAS)</t>
  </si>
  <si>
    <t>RESTA DE DOS DÍGITOS (DECENAS)</t>
  </si>
  <si>
    <t>RESTA DE DOS DÍGITOS MENOS UN DÍGITO</t>
  </si>
  <si>
    <t>SUSTRACCIÓN DE TRES DÍGITOS MENOS DOS DÍGITOS.</t>
  </si>
  <si>
    <t>SUMA DE DOS DÍGITOS MÁS DOS DÍGITOS</t>
  </si>
  <si>
    <t>Respuestas inorrectas</t>
  </si>
  <si>
    <t>Fecha de aplicación:</t>
  </si>
  <si>
    <t>Nombre del profesor:</t>
  </si>
  <si>
    <t>Nombre de la escuela:</t>
  </si>
  <si>
    <t>SISAT 2DO GRADO</t>
  </si>
  <si>
    <t>CÁLCULO 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</si>
</sst>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b/>
      <sz val="11"/>
      <color theme="1"/>
      <name val="Aptos Narrow"/>
      <family val="2"/>
      <scheme val="minor"/>
    </font>
    <font>
      <b/>
      <sz val="11"/>
      <name val="Calibri"/>
    </font>
    <font>
      <sz val="14"/>
      <color theme="1"/>
      <name val="Aptos Narrow"/>
      <family val="2"/>
      <scheme val="minor"/>
    </font>
    <font>
      <b/>
      <sz val="11"/>
      <name val="Calibri"/>
      <family val="2"/>
    </font>
    <font>
      <b/>
      <sz val="18"/>
      <color theme="1"/>
      <name val="Aptos Narrow"/>
      <family val="2"/>
      <scheme val="minor"/>
    </font>
    <font>
      <b/>
      <sz val="16"/>
      <name val="Calibri"/>
      <family val="2"/>
    </font>
    <font>
      <b/>
      <sz val="18"/>
      <name val="Calibri"/>
      <family val="2"/>
    </font>
    <font>
      <b/>
      <sz val="20"/>
      <name val="Calibri"/>
      <family val="2"/>
    </font>
    <font>
      <b/>
      <sz val="22"/>
      <color theme="1"/>
      <name val="Aptos Narrow"/>
      <family val="2"/>
      <scheme val="minor"/>
    </font>
  </fonts>
  <fills count="11">
    <fill>
      <patternFill patternType="none"/>
    </fill>
    <fill>
      <patternFill patternType="gray125"/>
    </fill>
    <fill>
      <patternFill patternType="solid">
        <fgColor rgb="FFFF9999"/>
        <bgColor rgb="FFFF9999"/>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3" tint="0.499984740745262"/>
        <bgColor indexed="64"/>
      </patternFill>
    </fill>
    <fill>
      <patternFill patternType="solid">
        <fgColor rgb="FF00B0F0"/>
        <bgColor indexed="64"/>
      </patternFill>
    </fill>
    <fill>
      <patternFill patternType="solid">
        <fgColor theme="6" tint="0.59999389629810485"/>
        <bgColor indexed="64"/>
      </patternFill>
    </fill>
    <fill>
      <patternFill patternType="solid">
        <fgColor theme="7" tint="0.59999389629810485"/>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30">
    <xf numFmtId="0" fontId="0" fillId="0" borderId="0" xfId="0"/>
    <xf numFmtId="0" fontId="2" fillId="0" borderId="0" xfId="0" applyFont="1"/>
    <xf numFmtId="0" fontId="0" fillId="4" borderId="1" xfId="0" applyFill="1" applyBorder="1"/>
    <xf numFmtId="10" fontId="0" fillId="4" borderId="1" xfId="0" applyNumberFormat="1" applyFill="1" applyBorder="1"/>
    <xf numFmtId="0" fontId="0" fillId="5" borderId="1" xfId="0" applyFill="1" applyBorder="1"/>
    <xf numFmtId="0" fontId="0" fillId="3" borderId="1" xfId="0" applyFill="1" applyBorder="1"/>
    <xf numFmtId="0" fontId="1" fillId="0" borderId="1" xfId="0" applyFont="1" applyBorder="1"/>
    <xf numFmtId="0" fontId="1" fillId="0" borderId="1" xfId="0" applyFont="1" applyBorder="1" applyAlignment="1">
      <alignment horizontal="center"/>
    </xf>
    <xf numFmtId="0" fontId="1" fillId="0" borderId="0" xfId="0" applyFont="1"/>
    <xf numFmtId="0" fontId="3" fillId="0" borderId="1" xfId="0" applyFont="1" applyBorder="1" applyAlignment="1">
      <alignment horizontal="left" vertical="top" wrapText="1" indent="1"/>
    </xf>
    <xf numFmtId="0" fontId="0" fillId="0" borderId="0" xfId="0" applyAlignment="1">
      <alignment vertical="top" wrapText="1"/>
    </xf>
    <xf numFmtId="0" fontId="4" fillId="6" borderId="1" xfId="0" applyFont="1" applyFill="1" applyBorder="1" applyAlignment="1">
      <alignment horizontal="center" vertical="top"/>
    </xf>
    <xf numFmtId="0" fontId="5" fillId="8" borderId="1" xfId="0" applyFont="1" applyFill="1" applyBorder="1" applyAlignment="1">
      <alignment horizontal="left"/>
    </xf>
    <xf numFmtId="0" fontId="5" fillId="8" borderId="2" xfId="0" applyFont="1" applyFill="1" applyBorder="1" applyAlignment="1">
      <alignment horizontal="left"/>
    </xf>
    <xf numFmtId="0" fontId="5" fillId="8" borderId="3" xfId="0" applyFont="1" applyFill="1" applyBorder="1" applyAlignment="1">
      <alignment horizontal="left"/>
    </xf>
    <xf numFmtId="0" fontId="5" fillId="8" borderId="4" xfId="0" applyFont="1" applyFill="1" applyBorder="1" applyAlignment="1">
      <alignment horizontal="left"/>
    </xf>
    <xf numFmtId="0" fontId="5" fillId="8" borderId="2" xfId="0" applyFont="1" applyFill="1" applyBorder="1" applyAlignment="1">
      <alignment horizontal="center"/>
    </xf>
    <xf numFmtId="0" fontId="5" fillId="8" borderId="3" xfId="0" applyFont="1" applyFill="1" applyBorder="1" applyAlignment="1">
      <alignment horizontal="center"/>
    </xf>
    <xf numFmtId="0" fontId="5" fillId="8" borderId="4" xfId="0" applyFont="1" applyFill="1" applyBorder="1" applyAlignment="1">
      <alignment horizontal="center"/>
    </xf>
    <xf numFmtId="0" fontId="7" fillId="6" borderId="1" xfId="0" applyFont="1" applyFill="1" applyBorder="1" applyAlignment="1">
      <alignment horizontal="center" vertical="top"/>
    </xf>
    <xf numFmtId="0" fontId="5" fillId="2" borderId="1" xfId="0" applyFont="1" applyFill="1" applyBorder="1" applyAlignment="1">
      <alignment horizontal="center"/>
    </xf>
    <xf numFmtId="0" fontId="5" fillId="9" borderId="1" xfId="0" applyFont="1" applyFill="1" applyBorder="1" applyAlignment="1">
      <alignment horizontal="center"/>
    </xf>
    <xf numFmtId="0" fontId="6" fillId="9" borderId="1" xfId="0" applyFont="1" applyFill="1" applyBorder="1" applyAlignment="1">
      <alignment horizontal="center" vertical="top"/>
    </xf>
    <xf numFmtId="0" fontId="8" fillId="9" borderId="1" xfId="0" applyFont="1" applyFill="1" applyBorder="1" applyAlignment="1">
      <alignment horizontal="center" vertical="top"/>
    </xf>
    <xf numFmtId="0" fontId="8" fillId="10" borderId="1" xfId="0" applyFont="1" applyFill="1" applyBorder="1" applyAlignment="1">
      <alignment horizontal="center" vertical="top"/>
    </xf>
    <xf numFmtId="0" fontId="9" fillId="0" borderId="1" xfId="0" applyFont="1" applyBorder="1"/>
    <xf numFmtId="0" fontId="9" fillId="10" borderId="1" xfId="0" applyFont="1" applyFill="1" applyBorder="1"/>
    <xf numFmtId="0" fontId="5" fillId="7" borderId="1" xfId="0" applyFont="1" applyFill="1" applyBorder="1" applyAlignment="1">
      <alignment horizontal="center"/>
    </xf>
    <xf numFmtId="0" fontId="3" fillId="7" borderId="1" xfId="0" applyFont="1" applyFill="1" applyBorder="1"/>
    <xf numFmtId="0" fontId="3" fillId="7" borderId="1" xfId="0" applyFont="1" applyFill="1" applyBorder="1" applyAlignment="1">
      <alignment horizontal="center" vertical="center" wrapText="1"/>
    </xf>
  </cellXfs>
  <cellStyles count="1">
    <cellStyle name="Normal" xfId="0" builtinId="0"/>
  </cellStyles>
  <dxfs count="3">
    <dxf>
      <fill>
        <patternFill>
          <bgColor rgb="FFFF0000"/>
        </patternFill>
      </fill>
    </dxf>
    <dxf>
      <fill>
        <patternFill>
          <bgColor rgb="FFFFFF00"/>
        </patternFill>
      </fill>
    </dxf>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MX"/>
              <a:t>Resumen SISAT</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MX"/>
        </a:p>
      </c:txPr>
    </c:title>
    <c:autoTitleDeleted val="0"/>
    <c:plotArea>
      <c:layout/>
      <c:barChart>
        <c:barDir val="col"/>
        <c:grouping val="clustered"/>
        <c:varyColors val="0"/>
        <c:ser>
          <c:idx val="0"/>
          <c:order val="0"/>
          <c:spPr>
            <a:solidFill>
              <a:schemeClr val="bg1">
                <a:alpha val="85000"/>
              </a:schemeClr>
            </a:solidFill>
            <a:ln w="9525" cap="flat" cmpd="sng" algn="ctr">
              <a:solidFill>
                <a:schemeClr val="lt1">
                  <a:alpha val="50000"/>
                </a:schemeClr>
              </a:solidFill>
              <a:round/>
            </a:ln>
            <a:effectLst/>
          </c:spPr>
          <c:invertIfNegative val="0"/>
          <c:dPt>
            <c:idx val="0"/>
            <c:invertIfNegative val="0"/>
            <c:bubble3D val="0"/>
            <c:spPr>
              <a:solidFill>
                <a:srgbClr val="FF0000">
                  <a:alpha val="85000"/>
                </a:srgbClr>
              </a:solidFill>
              <a:ln w="9525" cap="flat" cmpd="sng" algn="ctr">
                <a:solidFill>
                  <a:schemeClr val="lt1">
                    <a:alpha val="50000"/>
                  </a:schemeClr>
                </a:solidFill>
                <a:round/>
              </a:ln>
              <a:effectLst/>
            </c:spPr>
            <c:extLst>
              <c:ext xmlns:c16="http://schemas.microsoft.com/office/drawing/2014/chart" uri="{C3380CC4-5D6E-409C-BE32-E72D297353CC}">
                <c16:uniqueId val="{00000001-88E2-4272-9BB8-EC18C1885E10}"/>
              </c:ext>
            </c:extLst>
          </c:dPt>
          <c:dPt>
            <c:idx val="1"/>
            <c:invertIfNegative val="0"/>
            <c:bubble3D val="0"/>
            <c:spPr>
              <a:solidFill>
                <a:srgbClr val="FFFF00">
                  <a:alpha val="85000"/>
                </a:srgbClr>
              </a:solidFill>
              <a:ln w="9525" cap="flat" cmpd="sng" algn="ctr">
                <a:solidFill>
                  <a:schemeClr val="lt1">
                    <a:alpha val="50000"/>
                  </a:schemeClr>
                </a:solidFill>
                <a:round/>
              </a:ln>
              <a:effectLst/>
            </c:spPr>
            <c:extLst>
              <c:ext xmlns:c16="http://schemas.microsoft.com/office/drawing/2014/chart" uri="{C3380CC4-5D6E-409C-BE32-E72D297353CC}">
                <c16:uniqueId val="{00000002-88E2-4272-9BB8-EC18C1885E10}"/>
              </c:ext>
            </c:extLst>
          </c:dPt>
          <c:dPt>
            <c:idx val="2"/>
            <c:invertIfNegative val="0"/>
            <c:bubble3D val="0"/>
            <c:spPr>
              <a:solidFill>
                <a:srgbClr val="92D050">
                  <a:alpha val="85000"/>
                </a:srgbClr>
              </a:solidFill>
              <a:ln w="9525" cap="flat" cmpd="sng" algn="ctr">
                <a:solidFill>
                  <a:schemeClr val="lt1">
                    <a:alpha val="50000"/>
                  </a:schemeClr>
                </a:solidFill>
                <a:round/>
              </a:ln>
              <a:effectLst/>
            </c:spPr>
            <c:extLst>
              <c:ext xmlns:c16="http://schemas.microsoft.com/office/drawing/2014/chart" uri="{C3380CC4-5D6E-409C-BE32-E72D297353CC}">
                <c16:uniqueId val="{00000003-88E2-4272-9BB8-EC18C1885E10}"/>
              </c:ext>
            </c:extLst>
          </c:dPt>
          <c:dLbls>
            <c:spPr>
              <a:solidFill>
                <a:schemeClr val="tx1"/>
              </a:solid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MX"/>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dk1">
                          <a:lumMod val="50000"/>
                          <a:lumOff val="50000"/>
                        </a:schemeClr>
                      </a:solidFill>
                    </a:ln>
                    <a:effectLst/>
                  </c:spPr>
                </c15:leaderLines>
              </c:ext>
            </c:extLst>
          </c:dLbls>
          <c:cat>
            <c:strRef>
              <c:f>Hoja1!$A$38:$A$40</c:f>
              <c:strCache>
                <c:ptCount val="3"/>
                <c:pt idx="0">
                  <c:v>Requiere Apoyo</c:v>
                </c:pt>
                <c:pt idx="1">
                  <c:v>En Desarrollo</c:v>
                </c:pt>
                <c:pt idx="2">
                  <c:v>Nivel Esperado</c:v>
                </c:pt>
              </c:strCache>
            </c:strRef>
          </c:cat>
          <c:val>
            <c:numRef>
              <c:f>Hoja1!$B$38:$B$40</c:f>
              <c:numCache>
                <c:formatCode>General</c:formatCode>
                <c:ptCount val="3"/>
                <c:pt idx="0">
                  <c:v>29</c:v>
                </c:pt>
                <c:pt idx="1">
                  <c:v>0</c:v>
                </c:pt>
                <c:pt idx="2">
                  <c:v>1</c:v>
                </c:pt>
              </c:numCache>
            </c:numRef>
          </c:val>
          <c:extLst>
            <c:ext xmlns:c16="http://schemas.microsoft.com/office/drawing/2014/chart" uri="{C3380CC4-5D6E-409C-BE32-E72D297353CC}">
              <c16:uniqueId val="{00000000-88E2-4272-9BB8-EC18C1885E10}"/>
            </c:ext>
          </c:extLst>
        </c:ser>
        <c:dLbls>
          <c:dLblPos val="inEnd"/>
          <c:showLegendKey val="0"/>
          <c:showVal val="1"/>
          <c:showCatName val="0"/>
          <c:showSerName val="0"/>
          <c:showPercent val="0"/>
          <c:showBubbleSize val="0"/>
        </c:dLbls>
        <c:gapWidth val="65"/>
        <c:axId val="2133803471"/>
        <c:axId val="2133803951"/>
      </c:barChart>
      <c:catAx>
        <c:axId val="2133803471"/>
        <c:scaling>
          <c:orientation val="minMax"/>
        </c:scaling>
        <c:delete val="0"/>
        <c:axPos val="b"/>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s-MX"/>
          </a:p>
        </c:txPr>
        <c:crossAx val="2133803951"/>
        <c:crosses val="autoZero"/>
        <c:auto val="1"/>
        <c:lblAlgn val="ctr"/>
        <c:lblOffset val="100"/>
        <c:noMultiLvlLbl val="0"/>
      </c:catAx>
      <c:valAx>
        <c:axId val="2133803951"/>
        <c:scaling>
          <c:orientation val="minMax"/>
        </c:scaling>
        <c:delete val="1"/>
        <c:axPos val="l"/>
        <c:majorGridlines>
          <c:spPr>
            <a:ln w="9525" cap="flat" cmpd="sng" algn="ctr">
              <a:gradFill>
                <a:gsLst>
                  <a:gs pos="100000">
                    <a:schemeClr val="dk1">
                      <a:lumMod val="95000"/>
                      <a:lumOff val="5000"/>
                      <a:alpha val="42000"/>
                    </a:schemeClr>
                  </a:gs>
                  <a:gs pos="0">
                    <a:schemeClr val="lt1">
                      <a:lumMod val="75000"/>
                      <a:alpha val="36000"/>
                    </a:schemeClr>
                  </a:gs>
                </a:gsLst>
                <a:lin ang="5400000" scaled="0"/>
              </a:gradFill>
              <a:round/>
            </a:ln>
            <a:effectLst/>
          </c:spPr>
        </c:majorGridlines>
        <c:numFmt formatCode="General" sourceLinked="1"/>
        <c:majorTickMark val="none"/>
        <c:minorTickMark val="none"/>
        <c:tickLblPos val="nextTo"/>
        <c:crossAx val="21338034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r>
              <a:rPr lang="es-MX"/>
              <a:t>Respuestas incorrectas</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dk1">
                  <a:lumMod val="75000"/>
                  <a:lumOff val="25000"/>
                </a:schemeClr>
              </a:solidFill>
              <a:latin typeface="+mn-lt"/>
              <a:ea typeface="+mn-ea"/>
              <a:cs typeface="+mn-cs"/>
            </a:defRPr>
          </a:pPr>
          <a:endParaRPr lang="es-MX"/>
        </a:p>
      </c:txPr>
    </c:title>
    <c:autoTitleDeleted val="0"/>
    <c:view3D>
      <c:rotX val="0"/>
      <c:rotY val="0"/>
      <c:depthPercent val="60"/>
      <c:rAngAx val="0"/>
      <c:perspective val="100"/>
    </c:view3D>
    <c:floor>
      <c:thickness val="0"/>
      <c:spPr>
        <a:solidFill>
          <a:schemeClr val="lt1">
            <a:lumMod val="95000"/>
          </a:schemeClr>
        </a:solid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50301657419991064"/>
          <c:y val="8.6433792506111898E-2"/>
          <c:w val="0.47612663859739318"/>
          <c:h val="0.82261493052931056"/>
        </c:manualLayout>
      </c:layout>
      <c:bar3DChart>
        <c:barDir val="bar"/>
        <c:grouping val="clustered"/>
        <c:varyColors val="0"/>
        <c:ser>
          <c:idx val="0"/>
          <c:order val="0"/>
          <c:spPr>
            <a:solidFill>
              <a:schemeClr val="accent1">
                <a:alpha val="85000"/>
              </a:schemeClr>
            </a:solidFill>
            <a:ln w="9525" cap="flat" cmpd="sng" algn="ctr">
              <a:solidFill>
                <a:schemeClr val="accent1">
                  <a:lumMod val="75000"/>
                </a:schemeClr>
              </a:solidFill>
              <a:round/>
            </a:ln>
            <a:effectLst/>
            <a:sp3d contourW="9525">
              <a:contourClr>
                <a:schemeClr val="accent1">
                  <a:lumMod val="75000"/>
                </a:schemeClr>
              </a:contourClr>
            </a:sp3d>
          </c:spPr>
          <c:invertIfNegative val="0"/>
          <c:cat>
            <c:strRef>
              <c:f>Hoja1!$A$58:$J$58</c:f>
              <c:strCache>
                <c:ptCount val="10"/>
                <c:pt idx="0">
                  <c:v> SUMA DE UN DÍGITO </c:v>
                </c:pt>
                <c:pt idx="1">
                  <c:v>SUMA REITERATIVA DE UN MISMO DÍGITO</c:v>
                </c:pt>
                <c:pt idx="2">
                  <c:v>SUMA DE DOS DÍGITOS (DECENAS MÁS DECENA)</c:v>
                </c:pt>
                <c:pt idx="3">
                  <c:v>SUMA DE DOS DÍGITOS (DECENAS MÁS UNIDADES)</c:v>
                </c:pt>
                <c:pt idx="4">
                  <c:v>RESTA DE LA FORMA 10 MENOS UN DÍGITO</c:v>
                </c:pt>
                <c:pt idx="5">
                  <c:v>SUMA DE TRES DÍGITOS (CENTENAS MÁS CENTENAS)</c:v>
                </c:pt>
                <c:pt idx="6">
                  <c:v>RESTA DE DOS DÍGITOS (DECENAS)</c:v>
                </c:pt>
                <c:pt idx="7">
                  <c:v>RESTA DE DOS DÍGITOS MENOS UN DÍGITO</c:v>
                </c:pt>
                <c:pt idx="8">
                  <c:v>SUSTRACCIÓN DE TRES DÍGITOS MENOS DOS DÍGITOS.</c:v>
                </c:pt>
                <c:pt idx="9">
                  <c:v>SUMA DE DOS DÍGITOS MÁS DOS DÍGITOS</c:v>
                </c:pt>
              </c:strCache>
            </c:strRef>
          </c:cat>
          <c:val>
            <c:numRef>
              <c:f>Hoja1!$A$59:$J$59</c:f>
              <c:numCache>
                <c:formatCode>General</c:formatCode>
                <c:ptCount val="10"/>
                <c:pt idx="0">
                  <c:v>0</c:v>
                </c:pt>
                <c:pt idx="1">
                  <c:v>1</c:v>
                </c:pt>
                <c:pt idx="2">
                  <c:v>1</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A352-4460-BB3C-7A088B981B52}"/>
            </c:ext>
          </c:extLst>
        </c:ser>
        <c:dLbls>
          <c:showLegendKey val="0"/>
          <c:showVal val="0"/>
          <c:showCatName val="0"/>
          <c:showSerName val="0"/>
          <c:showPercent val="0"/>
          <c:showBubbleSize val="0"/>
        </c:dLbls>
        <c:gapWidth val="65"/>
        <c:shape val="box"/>
        <c:axId val="491837407"/>
        <c:axId val="227449503"/>
        <c:axId val="0"/>
      </c:bar3DChart>
      <c:catAx>
        <c:axId val="491837407"/>
        <c:scaling>
          <c:orientation val="minMax"/>
        </c:scaling>
        <c:delete val="0"/>
        <c:axPos val="l"/>
        <c:numFmt formatCode="General" sourceLinked="1"/>
        <c:majorTickMark val="none"/>
        <c:minorTickMark val="none"/>
        <c:tickLblPos val="nextTo"/>
        <c:spPr>
          <a:noFill/>
          <a:ln w="19050" cap="flat" cmpd="sng" algn="ctr">
            <a:solidFill>
              <a:schemeClr val="dk1">
                <a:lumMod val="75000"/>
                <a:lumOff val="25000"/>
              </a:schemeClr>
            </a:solidFill>
            <a:round/>
          </a:ln>
          <a:effectLst/>
        </c:spPr>
        <c:txPr>
          <a:bodyPr rot="-60000000" spcFirstLastPara="1" vertOverflow="ellipsis" vert="horz" wrap="square" anchor="ctr" anchorCtr="1"/>
          <a:lstStyle/>
          <a:p>
            <a:pPr>
              <a:defRPr sz="900" b="0" i="0" u="none" strike="noStrike" kern="1200" cap="all" baseline="0">
                <a:solidFill>
                  <a:schemeClr val="dk1">
                    <a:lumMod val="75000"/>
                    <a:lumOff val="25000"/>
                  </a:schemeClr>
                </a:solidFill>
                <a:latin typeface="+mn-lt"/>
                <a:ea typeface="+mn-ea"/>
                <a:cs typeface="+mn-cs"/>
              </a:defRPr>
            </a:pPr>
            <a:endParaRPr lang="es-MX"/>
          </a:p>
        </c:txPr>
        <c:crossAx val="227449503"/>
        <c:crosses val="autoZero"/>
        <c:auto val="1"/>
        <c:lblAlgn val="ctr"/>
        <c:lblOffset val="100"/>
        <c:noMultiLvlLbl val="0"/>
      </c:catAx>
      <c:valAx>
        <c:axId val="227449503"/>
        <c:scaling>
          <c:orientation val="minMax"/>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dk1">
                    <a:lumMod val="75000"/>
                    <a:lumOff val="25000"/>
                  </a:schemeClr>
                </a:solidFill>
                <a:latin typeface="+mn-lt"/>
                <a:ea typeface="+mn-ea"/>
                <a:cs typeface="+mn-cs"/>
              </a:defRPr>
            </a:pPr>
            <a:endParaRPr lang="es-MX"/>
          </a:p>
        </c:txPr>
        <c:crossAx val="49183740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a:effectLst/>
  </c:spPr>
  <c:txPr>
    <a:bodyPr/>
    <a:lstStyle/>
    <a:p>
      <a:pPr>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5">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
  <cs:dataPoint3D>
    <cs:lnRef idx="0"/>
    <cs:fillRef idx="0">
      <cs:styleClr val="auto"/>
    </cs:fillRef>
    <cs:effectRef idx="0"/>
    <cs:fontRef idx="minor">
      <a:schemeClr val="dk1"/>
    </cs:fontRef>
    <cs:spPr>
      <a:solidFill>
        <a:schemeClr val="phClr">
          <a:alpha val="85000"/>
        </a:schemeClr>
      </a:solidFill>
      <a:ln w="9525" cap="flat" cmpd="sng" algn="ctr">
        <a:solidFill>
          <a:schemeClr val="lt1">
            <a:alpha val="50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gradFill>
          <a:gsLst>
            <a:gs pos="100000">
              <a:schemeClr val="dk1">
                <a:lumMod val="95000"/>
                <a:lumOff val="5000"/>
                <a:alpha val="42000"/>
              </a:schemeClr>
            </a:gs>
            <a:gs pos="0">
              <a:schemeClr val="lt1">
                <a:lumMod val="75000"/>
                <a:alpha val="36000"/>
              </a:schemeClr>
            </a:gs>
          </a:gsLst>
          <a:lin ang="5400000" scaled="0"/>
        </a:gradFill>
        <a:round/>
      </a:ln>
    </cs:spPr>
  </cs:gridlineMajor>
  <cs:gridlineMinor>
    <cs:lnRef idx="0"/>
    <cs:fillRef idx="0"/>
    <cs:effectRef idx="0"/>
    <cs:fontRef idx="minor">
      <a:schemeClr val="dk1"/>
    </cs:fontRef>
    <cs:spPr>
      <a:ln>
        <a:gradFill>
          <a:gsLst>
            <a:gs pos="100000">
              <a:schemeClr val="dk1">
                <a:lumMod val="95000"/>
                <a:lumOff val="5000"/>
                <a:alpha val="42000"/>
              </a:schemeClr>
            </a:gs>
            <a:gs pos="0">
              <a:schemeClr val="lt1">
                <a:lumMod val="75000"/>
                <a:alpha val="36000"/>
              </a:schemeClr>
            </a:gs>
          </a:gsLst>
          <a:lin ang="5400000" scaled="0"/>
        </a:gradFill>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a:ln w="31750" cap="flat" cmpd="sng" algn="ctr">
        <a:solidFill>
          <a:schemeClr val="dk1">
            <a:lumMod val="75000"/>
            <a:lumOff val="25000"/>
          </a:schemeClr>
        </a:solidFill>
        <a:round/>
      </a:ln>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88">
  <cs:axisTitle>
    <cs:lnRef idx="0"/>
    <cs:fillRef idx="0"/>
    <cs:effectRef idx="0"/>
    <cs:fontRef idx="minor">
      <a:schemeClr val="dk1">
        <a:lumMod val="75000"/>
        <a:lumOff val="25000"/>
      </a:schemeClr>
    </cs:fontRef>
    <cs:defRPr sz="900" b="1" kern="1200"/>
  </cs:axisTitle>
  <cs:categoryAxis>
    <cs:lnRef idx="0"/>
    <cs:fillRef idx="0"/>
    <cs:effectRef idx="0"/>
    <cs:fontRef idx="minor">
      <a:schemeClr val="dk1">
        <a:lumMod val="75000"/>
        <a:lumOff val="25000"/>
      </a:schemeClr>
    </cs:fontRef>
    <cs:spPr>
      <a:ln w="19050" cap="flat" cmpd="sng" algn="ctr">
        <a:solidFill>
          <a:schemeClr val="dk1">
            <a:lumMod val="75000"/>
            <a:lumOff val="25000"/>
          </a:schemeClr>
        </a:solidFill>
        <a:round/>
      </a:ln>
    </cs:spPr>
    <cs:defRPr sz="900" kern="1200" cap="all" baseline="0"/>
  </cs:categoryAxis>
  <cs:chartArea>
    <cs:lnRef idx="0"/>
    <cs:fillRef idx="0"/>
    <cs:effectRef idx="0"/>
    <cs:fontRef idx="minor">
      <a:schemeClr val="dk1"/>
    </cs:fontRef>
    <cs:spPr>
      <a:gradFill flip="none" rotWithShape="1">
        <a:gsLst>
          <a:gs pos="0">
            <a:schemeClr val="lt1"/>
          </a:gs>
          <a:gs pos="39000">
            <a:schemeClr val="lt1"/>
          </a:gs>
          <a:gs pos="100000">
            <a:schemeClr val="lt1">
              <a:lumMod val="75000"/>
            </a:schemeClr>
          </a:gs>
        </a:gsLst>
        <a:path path="circle">
          <a:fillToRect l="50000" t="-80000" r="50000" b="180000"/>
        </a:path>
        <a:tileRect/>
      </a:gradFill>
      <a:ln w="9525" cap="flat" cmpd="sng" algn="ctr">
        <a:solidFill>
          <a:schemeClr val="dk1">
            <a:lumMod val="25000"/>
            <a:lumOff val="7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lt1"/>
    </cs:fontRef>
    <cs:spPr>
      <a:solidFill>
        <a:schemeClr val="dk1">
          <a:lumMod val="65000"/>
          <a:lumOff val="35000"/>
          <a:alpha val="75000"/>
        </a:schemeClr>
      </a:solidFill>
    </cs:spPr>
    <cs:defRPr sz="900" b="1" kern="1200"/>
    <cs:bodyPr rot="0" spcFirstLastPara="1" vertOverflow="clip" horzOverflow="clip" vert="horz" wrap="square" lIns="36576" tIns="18288" rIns="36576" bIns="18288" anchor="ctr" anchorCtr="1">
      <a:spAutoFit/>
    </cs:bodyPr>
  </cs:dataLabelCallout>
  <cs:dataPoint>
    <cs:lnRef idx="0">
      <cs:styleClr val="auto"/>
    </cs:lnRef>
    <cs:fillRef idx="0">
      <cs:styleClr val="auto"/>
    </cs:fillRef>
    <cs:effectRef idx="0"/>
    <cs:fontRef idx="minor">
      <a:schemeClr val="dk1"/>
    </cs:fontRef>
    <cs:spPr>
      <a:solidFill>
        <a:schemeClr val="phClr">
          <a:alpha val="85000"/>
        </a:schemeClr>
      </a:solidFill>
      <a:ln w="9525" cap="flat" cmpd="sng" algn="ctr">
        <a:solidFill>
          <a:schemeClr val="phClr">
            <a:lumMod val="75000"/>
          </a:schemeClr>
        </a:solidFill>
        <a:round/>
      </a:ln>
    </cs:spPr>
  </cs:dataPoint>
  <cs:dataPoint3D>
    <cs:lnRef idx="0">
      <cs:styleClr val="auto"/>
    </cs:lnRef>
    <cs:fillRef idx="0">
      <cs:styleClr val="auto"/>
    </cs:fillRef>
    <cs:effectRef idx="0">
      <cs:styleClr val="auto"/>
    </cs:effectRef>
    <cs:fontRef idx="minor">
      <a:schemeClr val="dk1"/>
    </cs:fontRef>
    <cs:spPr>
      <a:solidFill>
        <a:schemeClr val="phClr">
          <a:alpha val="85000"/>
        </a:schemeClr>
      </a:solidFill>
      <a:ln w="9525" cap="flat" cmpd="sng" algn="ctr">
        <a:solidFill>
          <a:schemeClr val="phClr">
            <a:lumMod val="75000"/>
          </a:schemeClr>
        </a:solidFill>
        <a:round/>
      </a:ln>
    </cs:spPr>
  </cs:dataPoint3D>
  <cs:dataPointLine>
    <cs:lnRef idx="0">
      <cs:styleClr val="auto"/>
    </cs:lnRef>
    <cs:fillRef idx="0"/>
    <cs:effectRef idx="0"/>
    <cs:fontRef idx="minor">
      <a:schemeClr val="dk1"/>
    </cs:fontRef>
    <cs:spPr>
      <a:ln w="31750" cap="rnd">
        <a:solidFill>
          <a:schemeClr val="phClr">
            <a:alpha val="85000"/>
          </a:schemeClr>
        </a:solidFill>
        <a:round/>
      </a:ln>
    </cs:spPr>
  </cs:dataPointLine>
  <cs:dataPointMarker>
    <cs:lnRef idx="0"/>
    <cs:fillRef idx="0">
      <cs:styleClr val="auto"/>
    </cs:fillRef>
    <cs:effectRef idx="0"/>
    <cs:fontRef idx="minor">
      <a:schemeClr val="dk1"/>
    </cs:fontRef>
    <cs:spPr>
      <a:solidFill>
        <a:schemeClr val="phClr">
          <a:alpha val="85000"/>
        </a:scheme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75000"/>
        <a:lumOff val="25000"/>
      </a:schemeClr>
    </cs:fontRef>
    <cs:spPr>
      <a:ln w="9525">
        <a:solidFill>
          <a:schemeClr val="dk1">
            <a:lumMod val="35000"/>
            <a:lumOff val="65000"/>
          </a:schemeClr>
        </a:solidFill>
      </a:ln>
    </cs:spPr>
    <cs:defRPr sz="900" kern="1200"/>
  </cs:dataTable>
  <cs:downBar>
    <cs:lnRef idx="0"/>
    <cs:fillRef idx="0"/>
    <cs:effectRef idx="0"/>
    <cs:fontRef idx="minor">
      <a:schemeClr val="dk1"/>
    </cs:fontRef>
    <cs:spPr>
      <a:solidFill>
        <a:schemeClr val="dk1">
          <a:lumMod val="50000"/>
          <a:lumOff val="50000"/>
        </a:schemeClr>
      </a:solidFill>
      <a:ln w="9525">
        <a:solidFill>
          <a:schemeClr val="dk1">
            <a:lumMod val="65000"/>
            <a:lumOff val="35000"/>
          </a:schemeClr>
        </a:solidFill>
      </a:ln>
    </cs:spPr>
  </cs:downBar>
  <cs:dropLine>
    <cs:lnRef idx="0"/>
    <cs:fillRef idx="0"/>
    <cs:effectRef idx="0"/>
    <cs:fontRef idx="minor">
      <a:schemeClr val="dk1"/>
    </cs:fontRef>
    <cs:spPr>
      <a:ln w="9525">
        <a:solidFill>
          <a:schemeClr val="dk1">
            <a:lumMod val="35000"/>
            <a:lumOff val="65000"/>
          </a:schemeClr>
        </a:solidFill>
        <a:prstDash val="dash"/>
      </a:ln>
    </cs:spPr>
  </cs:dropLine>
  <cs:errorBar>
    <cs:lnRef idx="0"/>
    <cs:fillRef idx="0"/>
    <cs:effectRef idx="0"/>
    <cs:fontRef idx="minor">
      <a:schemeClr val="dk1"/>
    </cs:fontRef>
    <cs:spPr>
      <a:ln w="9525">
        <a:solidFill>
          <a:schemeClr val="dk1">
            <a:lumMod val="65000"/>
            <a:lumOff val="35000"/>
          </a:schemeClr>
        </a:solidFill>
        <a:round/>
      </a:ln>
    </cs:spPr>
  </cs:errorBar>
  <cs:floor>
    <cs:lnRef idx="0"/>
    <cs:fillRef idx="0"/>
    <cs:effectRef idx="0"/>
    <cs:fontRef idx="minor">
      <a:schemeClr val="dk1"/>
    </cs:fontRef>
    <cs:spPr>
      <a:solidFill>
        <a:schemeClr val="lt1">
          <a:lumMod val="95000"/>
        </a:schemeClr>
      </a:solidFill>
      <a:sp3d/>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a:solidFill>
          <a:schemeClr val="dk1">
            <a:lumMod val="35000"/>
            <a:lumOff val="65000"/>
          </a:schemeClr>
        </a:solidFill>
        <a:prstDash val="dash"/>
      </a:ln>
    </cs:spPr>
  </cs:hiLoLine>
  <cs:leaderLine>
    <cs:lnRef idx="0"/>
    <cs:fillRef idx="0"/>
    <cs:effectRef idx="0"/>
    <cs:fontRef idx="minor">
      <a:schemeClr val="dk1"/>
    </cs:fontRef>
    <cs:spPr>
      <a:ln w="9525">
        <a:solidFill>
          <a:schemeClr val="dk1">
            <a:lumMod val="50000"/>
            <a:lumOff val="50000"/>
          </a:schemeClr>
        </a:solidFill>
      </a:ln>
    </cs:spPr>
  </cs:leaderLine>
  <cs:legend>
    <cs:lnRef idx="0"/>
    <cs:fillRef idx="0"/>
    <cs:effectRef idx="0"/>
    <cs:fontRef idx="minor">
      <a:schemeClr val="dk1">
        <a:lumMod val="75000"/>
        <a:lumOff val="25000"/>
      </a:schemeClr>
    </cs:fontRef>
    <cs:spPr>
      <a:solidFill>
        <a:schemeClr val="lt1">
          <a:lumMod val="95000"/>
          <a:alpha val="39000"/>
        </a:schemeClr>
      </a:solidFill>
    </cs:spPr>
    <cs:defRPr sz="900" kern="1200"/>
  </cs:legend>
  <cs:plotArea>
    <cs:lnRef idx="0"/>
    <cs:fillRef idx="0"/>
    <cs:effectRef idx="0"/>
    <cs:fontRef idx="minor">
      <a:schemeClr val="dk1"/>
    </cs:fontRef>
  </cs:plotArea>
  <cs:plotArea3D>
    <cs:lnRef idx="0"/>
    <cs:fillRef idx="0"/>
    <cs:effectRef idx="0"/>
    <cs:fontRef idx="minor">
      <a:schemeClr val="dk1"/>
    </cs:fontRef>
  </cs:plotArea3D>
  <cs:seriesAxis>
    <cs:lnRef idx="0"/>
    <cs:fillRef idx="0"/>
    <cs:effectRef idx="0"/>
    <cs:fontRef idx="minor">
      <a:schemeClr val="dk1">
        <a:lumMod val="75000"/>
        <a:lumOff val="25000"/>
      </a:schemeClr>
    </cs:fontRef>
    <cs:spPr/>
    <cs:defRPr sz="900" kern="1200"/>
  </cs:seriesAxis>
  <cs:seriesLine>
    <cs:lnRef idx="0"/>
    <cs:fillRef idx="0"/>
    <cs:effectRef idx="0"/>
    <cs:fontRef idx="minor">
      <a:schemeClr val="dk1"/>
    </cs:fontRef>
    <cs:spPr>
      <a:ln w="9525">
        <a:solidFill>
          <a:schemeClr val="dk1">
            <a:lumMod val="50000"/>
            <a:lumOff val="50000"/>
          </a:schemeClr>
        </a:solidFill>
        <a:round/>
      </a:ln>
    </cs:spPr>
  </cs:seriesLine>
  <cs:title>
    <cs:lnRef idx="0"/>
    <cs:fillRef idx="0"/>
    <cs:effectRef idx="0"/>
    <cs:fontRef idx="minor">
      <a:schemeClr val="dk1">
        <a:lumMod val="75000"/>
        <a:lumOff val="25000"/>
      </a:schemeClr>
    </cs:fontRef>
    <cs:defRPr sz="1800" b="1" kern="120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75000"/>
        <a:lumOff val="25000"/>
      </a:schemeClr>
    </cs:fontRef>
    <cs:defRPr sz="900" kern="1200"/>
  </cs:trendlineLabel>
  <cs:upBar>
    <cs:lnRef idx="0"/>
    <cs:fillRef idx="0"/>
    <cs:effectRef idx="0"/>
    <cs:fontRef idx="minor">
      <a:schemeClr val="dk1"/>
    </cs:fontRef>
    <cs:spPr>
      <a:solidFill>
        <a:schemeClr val="lt1"/>
      </a:solidFill>
      <a:ln w="9525">
        <a:solidFill>
          <a:schemeClr val="dk1">
            <a:lumMod val="65000"/>
            <a:lumOff val="35000"/>
          </a:schemeClr>
        </a:solidFill>
      </a:ln>
    </cs:spPr>
  </cs:upBar>
  <cs:valueAxis>
    <cs:lnRef idx="0"/>
    <cs:fillRef idx="0"/>
    <cs:effectRef idx="0"/>
    <cs:fontRef idx="minor">
      <a:schemeClr val="dk1">
        <a:lumMod val="75000"/>
        <a:lumOff val="25000"/>
      </a:schemeClr>
    </cs:fontRef>
    <cs:spPr>
      <a:ln>
        <a:noFill/>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1098175</xdr:colOff>
      <xdr:row>35</xdr:row>
      <xdr:rowOff>135592</xdr:rowOff>
    </xdr:from>
    <xdr:to>
      <xdr:col>8</xdr:col>
      <xdr:colOff>380999</xdr:colOff>
      <xdr:row>53</xdr:row>
      <xdr:rowOff>0</xdr:rowOff>
    </xdr:to>
    <xdr:graphicFrame macro="">
      <xdr:nvGraphicFramePr>
        <xdr:cNvPr id="2" name="Gráfico 1">
          <a:extLst>
            <a:ext uri="{FF2B5EF4-FFF2-40B4-BE49-F238E27FC236}">
              <a16:creationId xmlns:a16="http://schemas.microsoft.com/office/drawing/2014/main" id="{E5774B88-E638-C644-8C40-9514D20853A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606490</xdr:colOff>
      <xdr:row>35</xdr:row>
      <xdr:rowOff>132183</xdr:rowOff>
    </xdr:from>
    <xdr:to>
      <xdr:col>13</xdr:col>
      <xdr:colOff>303245</xdr:colOff>
      <xdr:row>53</xdr:row>
      <xdr:rowOff>23811</xdr:rowOff>
    </xdr:to>
    <xdr:graphicFrame macro="">
      <xdr:nvGraphicFramePr>
        <xdr:cNvPr id="3" name="Gráfico 2">
          <a:extLst>
            <a:ext uri="{FF2B5EF4-FFF2-40B4-BE49-F238E27FC236}">
              <a16:creationId xmlns:a16="http://schemas.microsoft.com/office/drawing/2014/main" id="{B6166CF2-8F27-C3FF-535B-50BB9C60E3B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396C9-0304-4AA8-B9F5-5A5BF8514204}">
  <dimension ref="A1:S59"/>
  <sheetViews>
    <sheetView tabSelected="1" topLeftCell="A31" zoomScale="59" zoomScaleNormal="40" workbookViewId="0">
      <selection activeCell="A5" sqref="A5"/>
    </sheetView>
  </sheetViews>
  <sheetFormatPr baseColWidth="10" defaultColWidth="8.88671875" defaultRowHeight="14.4" x14ac:dyDescent="0.3"/>
  <cols>
    <col min="1" max="1" width="52.88671875" customWidth="1"/>
    <col min="2" max="2" width="23" customWidth="1"/>
    <col min="3" max="3" width="22.33203125" customWidth="1"/>
    <col min="4" max="5" width="16" customWidth="1"/>
    <col min="6" max="6" width="19" customWidth="1"/>
    <col min="7" max="7" width="16" customWidth="1"/>
    <col min="8" max="8" width="21" customWidth="1"/>
    <col min="9" max="9" width="16" customWidth="1"/>
    <col min="10" max="10" width="19" customWidth="1"/>
    <col min="11" max="11" width="16" customWidth="1"/>
    <col min="12" max="12" width="23.6640625" customWidth="1"/>
    <col min="13" max="13" width="31.109375" customWidth="1"/>
    <col min="14" max="14" width="66.88671875" customWidth="1"/>
    <col min="18" max="18" width="50.21875" customWidth="1"/>
    <col min="19" max="19" width="39.88671875" customWidth="1"/>
  </cols>
  <sheetData>
    <row r="1" spans="1:19" ht="47.4" customHeight="1" x14ac:dyDescent="0.45">
      <c r="A1" s="21" t="s">
        <v>56</v>
      </c>
      <c r="B1" s="12" t="s">
        <v>54</v>
      </c>
      <c r="C1" s="12"/>
      <c r="D1" s="12"/>
      <c r="E1" s="12"/>
      <c r="F1" s="13" t="s">
        <v>53</v>
      </c>
      <c r="G1" s="14"/>
      <c r="H1" s="15"/>
    </row>
    <row r="2" spans="1:19" ht="64.8" customHeight="1" x14ac:dyDescent="0.45">
      <c r="A2" s="21" t="s">
        <v>57</v>
      </c>
      <c r="B2" s="12" t="s">
        <v>55</v>
      </c>
      <c r="C2" s="12"/>
      <c r="D2" s="12"/>
      <c r="E2" s="12"/>
      <c r="F2" s="16"/>
      <c r="G2" s="17"/>
      <c r="H2" s="18"/>
      <c r="I2" s="8"/>
    </row>
    <row r="3" spans="1:19" ht="63" customHeight="1" x14ac:dyDescent="0.3"/>
    <row r="4" spans="1:19" ht="37.200000000000003" customHeight="1" x14ac:dyDescent="0.3">
      <c r="A4" s="22" t="s">
        <v>38</v>
      </c>
      <c r="B4" s="23">
        <v>1</v>
      </c>
      <c r="C4" s="23">
        <v>2</v>
      </c>
      <c r="D4" s="23">
        <v>3</v>
      </c>
      <c r="E4" s="23">
        <v>4</v>
      </c>
      <c r="F4" s="23">
        <v>5</v>
      </c>
      <c r="G4" s="23">
        <v>6</v>
      </c>
      <c r="H4" s="23">
        <v>7</v>
      </c>
      <c r="I4" s="23">
        <v>8</v>
      </c>
      <c r="J4" s="23">
        <v>9</v>
      </c>
      <c r="K4" s="23">
        <v>10</v>
      </c>
      <c r="L4" s="24" t="s">
        <v>37</v>
      </c>
      <c r="M4" s="19" t="s">
        <v>5</v>
      </c>
      <c r="N4" s="11" t="s">
        <v>41</v>
      </c>
    </row>
    <row r="5" spans="1:19" ht="110.4" customHeight="1" x14ac:dyDescent="0.55000000000000004">
      <c r="A5" s="25" t="s">
        <v>36</v>
      </c>
      <c r="B5" s="25">
        <v>1</v>
      </c>
      <c r="C5" s="25">
        <v>0</v>
      </c>
      <c r="D5" s="25">
        <v>0</v>
      </c>
      <c r="E5" s="25">
        <v>1</v>
      </c>
      <c r="F5" s="25">
        <v>1</v>
      </c>
      <c r="G5" s="25">
        <v>1</v>
      </c>
      <c r="H5" s="25">
        <v>1</v>
      </c>
      <c r="I5" s="25">
        <v>1</v>
      </c>
      <c r="J5" s="25">
        <v>1</v>
      </c>
      <c r="K5" s="25">
        <v>1</v>
      </c>
      <c r="L5" s="26">
        <f>SUM(COUNTIF(B5:K5, "1"), COUNTIF(B5:K5, "1v"))</f>
        <v>8</v>
      </c>
      <c r="M5" s="20" t="str">
        <f>IF(L5&lt;=4, "Requiere Apoyo", IF(L5&lt;=7, "En Desarrollo", "Nivel Esperado"))</f>
        <v>Nivel Esperado</v>
      </c>
      <c r="N5" s="9" t="str">
        <f>CONCATENATE(
IF(B5=0,"P1: Reforzar sumas básicas con un solo dígito.; ",""),
IF(C5=0,"P2:Fortalecer la suma repetida de un mismo número; ",""),
IF(D5=0,"P3:Practicar sumas entre decenas.; ",""),
IF(E5=0,"P4: Reforzar suma de decenas con unidades.; ",""),
IF(F5=0,"P5:Mejorar resta partiendo del 10.; ",""),
IF(G5=0,"P6:Reforzar suma de centenas.; ",""),
IF(H5=0,"P7:Practicar restas entre decenas.; ",""),
IF(I5=0,"P8:Fortalecer restas con unidades.; ",""),
IF(J5=0,"P9: Trabajar sustracciones con números grandes."",""",IF(K5=0,"P10: Reforzar sumas dobles de dos dígitos; ","")
))</f>
        <v xml:space="preserve">P2:Fortalecer la suma repetida de un mismo número; P3:Practicar sumas entre decenas.; </v>
      </c>
    </row>
    <row r="6" spans="1:19" ht="103.8" customHeight="1" x14ac:dyDescent="0.55000000000000004">
      <c r="A6" s="25" t="s">
        <v>35</v>
      </c>
      <c r="B6" s="25"/>
      <c r="C6" s="25"/>
      <c r="D6" s="25"/>
      <c r="E6" s="25"/>
      <c r="F6" s="25"/>
      <c r="G6" s="25"/>
      <c r="H6" s="25"/>
      <c r="I6" s="25"/>
      <c r="J6" s="25"/>
      <c r="K6" s="25"/>
      <c r="L6" s="26">
        <f>SUM(COUNTIF(B6:K6, "1"), COUNTIF(B6:K6, "1v"))</f>
        <v>0</v>
      </c>
      <c r="M6" s="20" t="str">
        <f>IF(L6&lt;=4, "Requiere Apoyo", IF(L6&lt;=7, "En Desarrollo", "Nivel Esperado"))</f>
        <v>Requiere Apoyo</v>
      </c>
      <c r="N6" s="9" t="str">
        <f>CONCATENATE(
IF(B6=0,"P1: Reforzar sumas básicas con un solo dígito.; ",""),
IF(C6=0,"P2:Fortalecer la suma repetida de un mismo número; ",""),
IF(D6=0,"P3:Practicar sumas entre decenas.; ",""),
IF(E6=0,"P4: Reforzar suma de decenas con unidades.; ",""),
IF(F6=0,"P5:Mejorar resta partiendo del 10.; ",""),
IF(G6=0,"P6:Reforzar suma de centenas.; ",""),
IF(H6=0,"P7:Practicar restas entre decenas.; ",""),
IF(I6=0,"P8:Fortalecer restas con unidades.; ",""),
IF(J6=0,"P9: Trabajar sustracciones con números grandes."",""",IF(K6=0,"P10: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7" spans="1:19" ht="130.19999999999999" customHeight="1" x14ac:dyDescent="0.55000000000000004">
      <c r="A7" s="25" t="s">
        <v>34</v>
      </c>
      <c r="B7" s="25"/>
      <c r="C7" s="25"/>
      <c r="D7" s="25"/>
      <c r="E7" s="25"/>
      <c r="F7" s="25"/>
      <c r="G7" s="25"/>
      <c r="H7" s="25"/>
      <c r="I7" s="25"/>
      <c r="J7" s="25"/>
      <c r="K7" s="25"/>
      <c r="L7" s="26">
        <f>SUM(COUNTIF(B7:K7, "1"), COUNTIF(B7:K7, "1v"))</f>
        <v>0</v>
      </c>
      <c r="M7" s="20" t="str">
        <f>IF(L7&lt;=4, "Requiere Apoyo", IF(L7&lt;=7, "En Desarrollo", "Nivel Esperado"))</f>
        <v>Requiere Apoyo</v>
      </c>
      <c r="N7" s="9" t="str">
        <f>CONCATENATE(
IF(B7=0,"P1: Reforzar sumas básicas con un solo dígito.; ",""),
IF(C7=0,"P2:Fortalecer la suma repetida de un mismo número; ",""),
IF(D7=0,"P3:Practicar sumas entre decenas.; ",""),
IF(E7=0,"P4: Reforzar suma de decenas con unidades.; ",""),
IF(F7=0,"P5:Mejorar resta partiendo del 10.; ",""),
IF(G7=0,"P6:Reforzar suma de centenas.; ",""),
IF(H7=0,"P7:Practicar restas entre decenas.; ",""),
IF(I7=0,"P8:Fortalecer restas con unidades.; ",""),
IF(J7=0,"P9: Trabajar sustracciones con números grandes."",""",IF(K7=0,"P10: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8" spans="1:19" ht="96" customHeight="1" x14ac:dyDescent="0.55000000000000004">
      <c r="A8" s="25" t="s">
        <v>33</v>
      </c>
      <c r="B8" s="25"/>
      <c r="C8" s="25"/>
      <c r="D8" s="25"/>
      <c r="E8" s="25"/>
      <c r="F8" s="25"/>
      <c r="G8" s="25"/>
      <c r="H8" s="25"/>
      <c r="I8" s="25"/>
      <c r="J8" s="25"/>
      <c r="K8" s="25"/>
      <c r="L8" s="26">
        <f>SUM(COUNTIF(B8:K8, "1"), COUNTIF(B8:K8, "1v"))</f>
        <v>0</v>
      </c>
      <c r="M8" s="20" t="str">
        <f>IF(L8&lt;=4, "Requiere Apoyo", IF(L8&lt;=7, "En Desarrollo", "Nivel Esperado"))</f>
        <v>Requiere Apoyo</v>
      </c>
      <c r="N8" s="9" t="str">
        <f>CONCATENATE(
IF(B8=0,"P1: Reforzar sumas básicas con un solo dígito.; ",""),
IF(C8=0,"P2:Fortalecer la suma repetida de un mismo número; ",""),
IF(D8=0,"P3:Practicar sumas entre decenas.; ",""),
IF(E8=0,"P4: Reforzar suma de decenas con unidades.; ",""),
IF(F8=0,"P5:Mejorar resta partiendo del 10.; ",""),
IF(G8=0,"P6:Reforzar suma de centenas.; ",""),
IF(H8=0,"P7:Practicar restas entre decenas.; ",""),
IF(I8=0,"P8:Fortalecer restas con unidades.; ",""),
IF(J8=0,"P9: Trabajar sustracciones con números grandes."",""",IF(K8=0,"P10: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9" spans="1:19" ht="172.8" x14ac:dyDescent="0.55000000000000004">
      <c r="A9" s="25" t="s">
        <v>32</v>
      </c>
      <c r="B9" s="25"/>
      <c r="C9" s="25"/>
      <c r="D9" s="25"/>
      <c r="E9" s="25"/>
      <c r="F9" s="25"/>
      <c r="G9" s="25"/>
      <c r="H9" s="25"/>
      <c r="I9" s="25"/>
      <c r="J9" s="25"/>
      <c r="K9" s="25"/>
      <c r="L9" s="26">
        <f>SUM(COUNTIF(B9:K9, "1"), COUNTIF(B9:K9, "1v"))</f>
        <v>0</v>
      </c>
      <c r="M9" s="20" t="str">
        <f>IF(L9&lt;=4, "Requiere Apoyo", IF(L9&lt;=7, "En Desarrollo", "Nivel Esperado"))</f>
        <v>Requiere Apoyo</v>
      </c>
      <c r="N9" s="9" t="str">
        <f>CONCATENATE(
IF(B9=0,"P1: Reforzar sumas básicas con un solo dígito.; ",""),
IF(C9=0,"P2:Fortalecer la suma repetida de un mismo número; ",""),
IF(D9=0,"P3:Practicar sumas entre decenas.; ",""),
IF(E9=0,"P4: Reforzar suma de decenas con unidades.; ",""),
IF(F9=0,"P5:Mejorar resta partiendo del 10.; ",""),
IF(G9=0,"P6:Reforzar suma de centenas.; ",""),
IF(H9=0,"P7:Practicar restas entre decenas.; ",""),
IF(I9=0,"P8:Fortalecer restas con unidades.; ",""),
IF(J9=0,"P9: Trabajar sustracciones con números grandes."",""",IF(K9=0,"P10: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c r="S9" s="10" t="s">
        <v>40</v>
      </c>
    </row>
    <row r="10" spans="1:19" ht="108" x14ac:dyDescent="0.55000000000000004">
      <c r="A10" s="25" t="s">
        <v>31</v>
      </c>
      <c r="B10" s="25"/>
      <c r="C10" s="25"/>
      <c r="D10" s="25"/>
      <c r="E10" s="25"/>
      <c r="F10" s="25"/>
      <c r="G10" s="25"/>
      <c r="H10" s="25"/>
      <c r="I10" s="25"/>
      <c r="J10" s="25"/>
      <c r="K10" s="25"/>
      <c r="L10" s="26">
        <f>SUM(COUNTIF(B10:K10, "1"), COUNTIF(B10:K10, "1v"))</f>
        <v>0</v>
      </c>
      <c r="M10" s="20" t="str">
        <f>IF(L10&lt;=4, "Requiere Apoyo", IF(L10&lt;=7, "En Desarrollo", "Nivel Esperado"))</f>
        <v>Requiere Apoyo</v>
      </c>
      <c r="N10" s="9" t="str">
        <f>CONCATENATE(
IF(B10=0,"P1: Reforzar sumas básicas con un solo dígito.; ",""),
IF(C10=0,"P2:Fortalecer la suma repetida de un mismo número; ",""),
IF(D10=0,"P3:Practicar sumas entre decenas.; ",""),
IF(E10=0,"P4: Reforzar suma de decenas con unidades.; ",""),
IF(F10=0,"P5:Mejorar resta partiendo del 10.; ",""),
IF(G10=0,"P6:Reforzar suma de centenas.; ",""),
IF(H10=0,"P7:Practicar restas entre decenas.; ",""),
IF(I10=0,"P8:Fortalecer restas con unidades.; ",""),
IF(J10=0,"P9: Trabajar sustracciones con números grandes."",""",IF(K10=0,"P10: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1" spans="1:19" ht="108" x14ac:dyDescent="0.55000000000000004">
      <c r="A11" s="25" t="s">
        <v>30</v>
      </c>
      <c r="B11" s="25"/>
      <c r="C11" s="25"/>
      <c r="D11" s="25"/>
      <c r="E11" s="25"/>
      <c r="F11" s="25"/>
      <c r="G11" s="25"/>
      <c r="H11" s="25"/>
      <c r="I11" s="25"/>
      <c r="J11" s="25"/>
      <c r="K11" s="25"/>
      <c r="L11" s="26">
        <f>SUM(COUNTIF(B11:K11, "1"), COUNTIF(B11:K11, "1v"))</f>
        <v>0</v>
      </c>
      <c r="M11" s="20" t="str">
        <f>IF(L11&lt;=4, "Requiere Apoyo", IF(L11&lt;=7, "En Desarrollo", "Nivel Esperado"))</f>
        <v>Requiere Apoyo</v>
      </c>
      <c r="N11" s="9" t="str">
        <f>CONCATENATE(
IF(B11=0,"P1: Reforzar sumas básicas con un solo dígito.; ",""),
IF(C11=0,"P2:Fortalecer la suma repetida de un mismo número; ",""),
IF(D11=0,"P3:Practicar sumas entre decenas.; ",""),
IF(E11=0,"P4: Reforzar suma de decenas con unidades.; ",""),
IF(F11=0,"P5:Mejorar resta partiendo del 10.; ",""),
IF(G11=0,"P6:Reforzar suma de centenas.; ",""),
IF(H11=0,"P7:Practicar restas entre decenas.; ",""),
IF(I11=0,"P8:Fortalecer restas con unidades.; ",""),
IF(J11=0,"P9: Trabajar sustracciones con números grandes."",""",IF(K11=0,"P10: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2" spans="1:19" ht="72" x14ac:dyDescent="0.55000000000000004">
      <c r="A12" s="25" t="s">
        <v>29</v>
      </c>
      <c r="B12" s="25"/>
      <c r="C12" s="25"/>
      <c r="D12" s="25"/>
      <c r="E12" s="25"/>
      <c r="F12" s="25"/>
      <c r="G12" s="25"/>
      <c r="H12" s="25"/>
      <c r="I12" s="25"/>
      <c r="J12" s="25"/>
      <c r="K12" s="25"/>
      <c r="L12" s="26">
        <f>SUM(COUNTIF(B12:K12, "1"), COUNTIF(B12:K12, "1v"))</f>
        <v>0</v>
      </c>
      <c r="M12" s="20" t="str">
        <f>IF(L12&lt;=4, "Requiere Apoyo", IF(L12&lt;=7, "En Desarrollo", "Nivel Esperado"))</f>
        <v>Requiere Apoyo</v>
      </c>
      <c r="N12" s="9" t="str">
        <f>CONCATENATE(
IF(B12=0,"P1: Reforzar sumas básicas con un solo dígito.; ",""),
IF(C12=0,"P2:Fortalecer la suma repetida de un mismo número; ",""),
IF(D12=0,"P3:Practicar sumas entre decenas.; ",""),
IF(E12=0,"P4: Reforzar suma de decenas con unidades.; ",""),
IF(F12=0,"P5:Mejorar resta partiendo del 10.; ",""),
IF(G12=0,"P6:Reforzar suma de centenas.; ",""),
IF(H12=0,"P7:Practicar restas entre decenas.; ",""),
IF(I12=0,"P8:Fortalecer restas con unidades.; ",""),
IF(J12=0,"P9: Trabajar sustracciones con números grandes."",""",IF(K12=0,"P10: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3" spans="1:19" ht="126" x14ac:dyDescent="0.55000000000000004">
      <c r="A13" s="25" t="s">
        <v>28</v>
      </c>
      <c r="B13" s="25"/>
      <c r="C13" s="25"/>
      <c r="D13" s="25"/>
      <c r="E13" s="25"/>
      <c r="F13" s="25"/>
      <c r="G13" s="25"/>
      <c r="H13" s="25"/>
      <c r="I13" s="25"/>
      <c r="J13" s="25"/>
      <c r="K13" s="25"/>
      <c r="L13" s="26">
        <f>SUM(COUNTIF(B13:K13, "1"), COUNTIF(B13:K13, "1v"))</f>
        <v>0</v>
      </c>
      <c r="M13" s="20" t="str">
        <f>IF(L13&lt;=4, "Requiere Apoyo", IF(L13&lt;=7, "En Desarrollo", "Nivel Esperado"))</f>
        <v>Requiere Apoyo</v>
      </c>
      <c r="N13" s="9" t="str">
        <f>CONCATENATE(
IF(B13=0,"P1: Reforzar sumas básicas con un solo dígito.; ",""),
IF(C13=0,"P2:Fortalecer la suma repetida de un mismo número; ",""),
IF(D13=0,"P3:Practicar sumas entre decenas.; ",""),
IF(E13=0,"P4: Reforzar suma de decenas con unidades.; ",""),
IF(F13=0,"P5:Mejorar resta partiendo del 10.; ",""),
IF(G13=0,"P6:Reforzar suma de centenas.; ",""),
IF(H13=0,"P7:Practicar restas entre decenas.; ",""),
IF(I13=0,"P8:Fortalecer restas con unidades.; ",""),
IF(J13=0,"P9: Trabajar sustracciones con números grandes."",""",IF(K13=0,"P10: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4" spans="1:19" ht="36" x14ac:dyDescent="0.55000000000000004">
      <c r="A14" s="25" t="s">
        <v>27</v>
      </c>
      <c r="B14" s="25"/>
      <c r="C14" s="25"/>
      <c r="D14" s="25"/>
      <c r="E14" s="25"/>
      <c r="F14" s="25"/>
      <c r="G14" s="25"/>
      <c r="H14" s="25"/>
      <c r="I14" s="25"/>
      <c r="J14" s="25"/>
      <c r="K14" s="25"/>
      <c r="L14" s="26">
        <f>SUM(COUNTIF(B14:K14, "1"), COUNTIF(B14:K14, "1v"))</f>
        <v>0</v>
      </c>
      <c r="M14" s="20" t="str">
        <f>IF(L14&lt;=4, "Requiere Apoyo", IF(L14&lt;=7, "En Desarrollo", "Nivel Esperado"))</f>
        <v>Requiere Apoyo</v>
      </c>
      <c r="N14" s="9" t="str">
        <f>CONCATENATE(
IF(B14=0,"P1: Reforzar sumas básicas con un solo dígito.; ",""),
IF(C14=0,"P2:Fortalecer la suma repetida de un mismo número; ",""),
IF(D14=0,"P3:Practicar sumas entre decenas.; ",""),
IF(E14=0,"P4: Reforzar suma de decenas con unidades.; ",""),
IF(F14=0,"P5:Mejorar resta partiendo del 10.; ",""),
IF(G14=0,"P6:Reforzar suma de centenas.; ",""),
IF(H14=0,"P7:Practicar restas entre decenas.; ",""),
IF(I14=0,"P8:Fortalecer restas con unidades.; ",""),
IF(J14=0,"P9: Trabajar sustracciones con números grandes."",""",IF(K14=0,"P10: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5" spans="1:19" ht="126" x14ac:dyDescent="0.55000000000000004">
      <c r="A15" s="25" t="s">
        <v>26</v>
      </c>
      <c r="B15" s="25"/>
      <c r="C15" s="25"/>
      <c r="D15" s="25"/>
      <c r="E15" s="25"/>
      <c r="F15" s="25"/>
      <c r="G15" s="25"/>
      <c r="H15" s="25"/>
      <c r="I15" s="25"/>
      <c r="J15" s="25"/>
      <c r="K15" s="25"/>
      <c r="L15" s="26">
        <f>SUM(COUNTIF(B15:K15, "1"), COUNTIF(B15:K15, "1v"))</f>
        <v>0</v>
      </c>
      <c r="M15" s="20" t="str">
        <f>IF(L15&lt;=4, "Requiere Apoyo", IF(L15&lt;=7, "En Desarrollo", "Nivel Esperado"))</f>
        <v>Requiere Apoyo</v>
      </c>
      <c r="N15" s="9" t="str">
        <f>CONCATENATE(
IF(B15=0,"P1: Reforzar sumas básicas con un solo dígito.; ",""),
IF(C15=0,"P2:Fortalecer la suma repetida de un mismo número; ",""),
IF(D15=0,"P3:Practicar sumas entre decenas.; ",""),
IF(E15=0,"P4: Reforzar suma de decenas con unidades.; ",""),
IF(F15=0,"P5:Mejorar resta partiendo del 10.; ",""),
IF(G15=0,"P6:Reforzar suma de centenas.; ",""),
IF(H15=0,"P7:Practicar restas entre decenas.; ",""),
IF(I15=0,"P8:Fortalecer restas con unidades.; ",""),
IF(J15=0,"P9: Trabajar sustracciones con números grandes."",""",IF(K15=0,"P10: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6" spans="1:19" ht="126" x14ac:dyDescent="0.55000000000000004">
      <c r="A16" s="25" t="s">
        <v>25</v>
      </c>
      <c r="B16" s="25"/>
      <c r="C16" s="25"/>
      <c r="D16" s="25"/>
      <c r="E16" s="25"/>
      <c r="F16" s="25"/>
      <c r="G16" s="25"/>
      <c r="H16" s="25"/>
      <c r="I16" s="25"/>
      <c r="J16" s="25"/>
      <c r="K16" s="25"/>
      <c r="L16" s="26">
        <f>SUM(COUNTIF(B16:K16, "1"), COUNTIF(B16:K16, "1v"))</f>
        <v>0</v>
      </c>
      <c r="M16" s="20" t="str">
        <f>IF(L16&lt;=4, "Requiere Apoyo", IF(L16&lt;=7, "En Desarrollo", "Nivel Esperado"))</f>
        <v>Requiere Apoyo</v>
      </c>
      <c r="N16" s="9" t="str">
        <f>CONCATENATE(
IF(B16=0,"P1: Reforzar sumas básicas con un solo dígito.; ",""),
IF(C16=0,"P2:Fortalecer la suma repetida de un mismo número; ",""),
IF(D16=0,"P3:Practicar sumas entre decenas.; ",""),
IF(E16=0,"P4: Reforzar suma de decenas con unidades.; ",""),
IF(F16=0,"P5:Mejorar resta partiendo del 10.; ",""),
IF(G16=0,"P6:Reforzar suma de centenas.; ",""),
IF(H16=0,"P7:Practicar restas entre decenas.; ",""),
IF(I16=0,"P8:Fortalecer restas con unidades.; ",""),
IF(J16=0,"P9: Trabajar sustracciones con números grandes."",""",IF(K16=0,"P10: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7" spans="1:14" ht="126" x14ac:dyDescent="0.55000000000000004">
      <c r="A17" s="25" t="s">
        <v>24</v>
      </c>
      <c r="B17" s="25"/>
      <c r="C17" s="25"/>
      <c r="D17" s="25"/>
      <c r="E17" s="25"/>
      <c r="F17" s="25"/>
      <c r="G17" s="25"/>
      <c r="H17" s="25"/>
      <c r="I17" s="25"/>
      <c r="J17" s="25"/>
      <c r="K17" s="25"/>
      <c r="L17" s="26">
        <f>SUM(COUNTIF(B17:K17, "1"), COUNTIF(B17:K17, "1v"))</f>
        <v>0</v>
      </c>
      <c r="M17" s="20" t="str">
        <f>IF(L17&lt;=4, "Requiere Apoyo", IF(L17&lt;=7, "En Desarrollo", "Nivel Esperado"))</f>
        <v>Requiere Apoyo</v>
      </c>
      <c r="N17" s="9" t="str">
        <f>CONCATENATE(
IF(B17=0,"P1: Reforzar sumas básicas con un solo dígito.; ",""),
IF(C17=0,"P2:Fortalecer la suma repetida de un mismo número; ",""),
IF(D17=0,"P3:Practicar sumas entre decenas.; ",""),
IF(E17=0,"P4: Reforzar suma de decenas con unidades.; ",""),
IF(F17=0,"P5:Mejorar resta partiendo del 10.; ",""),
IF(G17=0,"P6:Reforzar suma de centenas.; ",""),
IF(H17=0,"P7:Practicar restas entre decenas.; ",""),
IF(I17=0,"P8:Fortalecer restas con unidades.; ",""),
IF(J17=0,"P9: Trabajar sustracciones con números grandes."",""",IF(K17=0,"P10: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8" spans="1:14" ht="126" x14ac:dyDescent="0.55000000000000004">
      <c r="A18" s="25" t="s">
        <v>23</v>
      </c>
      <c r="B18" s="25"/>
      <c r="C18" s="25"/>
      <c r="D18" s="25"/>
      <c r="E18" s="25"/>
      <c r="F18" s="25"/>
      <c r="G18" s="25"/>
      <c r="H18" s="25"/>
      <c r="I18" s="25"/>
      <c r="J18" s="25"/>
      <c r="K18" s="25"/>
      <c r="L18" s="26">
        <f>SUM(COUNTIF(B18:K18, "1"), COUNTIF(B18:K18, "1v"))</f>
        <v>0</v>
      </c>
      <c r="M18" s="20" t="str">
        <f>IF(L18&lt;=4, "Requiere Apoyo", IF(L18&lt;=7, "En Desarrollo", "Nivel Esperado"))</f>
        <v>Requiere Apoyo</v>
      </c>
      <c r="N18" s="9" t="str">
        <f>CONCATENATE(
IF(B18=0,"P1: Reforzar sumas básicas con un solo dígito.; ",""),
IF(C18=0,"P2:Fortalecer la suma repetida de un mismo número; ",""),
IF(D18=0,"P3:Practicar sumas entre decenas.; ",""),
IF(E18=0,"P4: Reforzar suma de decenas con unidades.; ",""),
IF(F18=0,"P5:Mejorar resta partiendo del 10.; ",""),
IF(G18=0,"P6:Reforzar suma de centenas.; ",""),
IF(H18=0,"P7:Practicar restas entre decenas.; ",""),
IF(I18=0,"P8:Fortalecer restas con unidades.; ",""),
IF(J18=0,"P9: Trabajar sustracciones con números grandes."",""",IF(K18=0,"P10: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19" spans="1:14" ht="126" x14ac:dyDescent="0.55000000000000004">
      <c r="A19" s="25" t="s">
        <v>22</v>
      </c>
      <c r="B19" s="25"/>
      <c r="C19" s="25"/>
      <c r="D19" s="25"/>
      <c r="E19" s="25"/>
      <c r="F19" s="25"/>
      <c r="G19" s="25"/>
      <c r="H19" s="25"/>
      <c r="I19" s="25"/>
      <c r="J19" s="25"/>
      <c r="K19" s="25"/>
      <c r="L19" s="26">
        <f>SUM(COUNTIF(B19:K19, "1"), COUNTIF(B19:K19, "1v"))</f>
        <v>0</v>
      </c>
      <c r="M19" s="20" t="str">
        <f>IF(L19&lt;=4, "Requiere Apoyo", IF(L19&lt;=7, "En Desarrollo", "Nivel Esperado"))</f>
        <v>Requiere Apoyo</v>
      </c>
      <c r="N19" s="9" t="str">
        <f>CONCATENATE(
IF(B19=0,"P1: Reforzar sumas básicas con un solo dígito.; ",""),
IF(C19=0,"P2:Fortalecer la suma repetida de un mismo número; ",""),
IF(D19=0,"P3:Practicar sumas entre decenas.; ",""),
IF(E19=0,"P4: Reforzar suma de decenas con unidades.; ",""),
IF(F19=0,"P5:Mejorar resta partiendo del 10.; ",""),
IF(G19=0,"P6:Reforzar suma de centenas.; ",""),
IF(H19=0,"P7:Practicar restas entre decenas.; ",""),
IF(I19=0,"P8:Fortalecer restas con unidades.; ",""),
IF(J19=0,"P9: Trabajar sustracciones con números grandes."",""",IF(K19=0,"P10: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0" spans="1:14" ht="126" x14ac:dyDescent="0.55000000000000004">
      <c r="A20" s="25" t="s">
        <v>21</v>
      </c>
      <c r="B20" s="25"/>
      <c r="C20" s="25"/>
      <c r="D20" s="25"/>
      <c r="E20" s="25"/>
      <c r="F20" s="25"/>
      <c r="G20" s="25"/>
      <c r="H20" s="25"/>
      <c r="I20" s="25"/>
      <c r="J20" s="25"/>
      <c r="K20" s="25"/>
      <c r="L20" s="26">
        <f>SUM(COUNTIF(B20:K20, "1"), COUNTIF(B20:K20, "1v"))</f>
        <v>0</v>
      </c>
      <c r="M20" s="20" t="str">
        <f>IF(L20&lt;=4, "Requiere Apoyo", IF(L20&lt;=7, "En Desarrollo", "Nivel Esperado"))</f>
        <v>Requiere Apoyo</v>
      </c>
      <c r="N20" s="9" t="str">
        <f>CONCATENATE(
IF(B20=0,"P1: Reforzar sumas básicas con un solo dígito.; ",""),
IF(C20=0,"P2:Fortalecer la suma repetida de un mismo número; ",""),
IF(D20=0,"P3:Practicar sumas entre decenas.; ",""),
IF(E20=0,"P4: Reforzar suma de decenas con unidades.; ",""),
IF(F20=0,"P5:Mejorar resta partiendo del 10.; ",""),
IF(G20=0,"P6:Reforzar suma de centenas.; ",""),
IF(H20=0,"P7:Practicar restas entre decenas.; ",""),
IF(I20=0,"P8:Fortalecer restas con unidades.; ",""),
IF(J20=0,"P9: Trabajar sustracciones con números grandes."",""",IF(K20=0,"P10: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1" spans="1:14" ht="126" x14ac:dyDescent="0.55000000000000004">
      <c r="A21" s="25" t="s">
        <v>20</v>
      </c>
      <c r="B21" s="25"/>
      <c r="C21" s="25"/>
      <c r="D21" s="25"/>
      <c r="E21" s="25"/>
      <c r="F21" s="25"/>
      <c r="G21" s="25"/>
      <c r="H21" s="25"/>
      <c r="I21" s="25"/>
      <c r="J21" s="25"/>
      <c r="K21" s="25"/>
      <c r="L21" s="26">
        <f>SUM(COUNTIF(B21:K21, "1"), COUNTIF(B21:K21, "1v"))</f>
        <v>0</v>
      </c>
      <c r="M21" s="20" t="str">
        <f>IF(L21&lt;=4, "Requiere Apoyo", IF(L21&lt;=7, "En Desarrollo", "Nivel Esperado"))</f>
        <v>Requiere Apoyo</v>
      </c>
      <c r="N21" s="9" t="str">
        <f>CONCATENATE(
IF(B21=0,"P1: Reforzar sumas básicas con un solo dígito.; ",""),
IF(C21=0,"P2:Fortalecer la suma repetida de un mismo número; ",""),
IF(D21=0,"P3:Practicar sumas entre decenas.; ",""),
IF(E21=0,"P4: Reforzar suma de decenas con unidades.; ",""),
IF(F21=0,"P5:Mejorar resta partiendo del 10.; ",""),
IF(G21=0,"P6:Reforzar suma de centenas.; ",""),
IF(H21=0,"P7:Practicar restas entre decenas.; ",""),
IF(I21=0,"P8:Fortalecer restas con unidades.; ",""),
IF(J21=0,"P9: Trabajar sustracciones con números grandes."",""",IF(K21=0,"P10: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2" spans="1:14" ht="126" x14ac:dyDescent="0.55000000000000004">
      <c r="A22" s="25" t="s">
        <v>19</v>
      </c>
      <c r="B22" s="25"/>
      <c r="C22" s="25"/>
      <c r="D22" s="25"/>
      <c r="E22" s="25"/>
      <c r="F22" s="25"/>
      <c r="G22" s="25"/>
      <c r="H22" s="25"/>
      <c r="I22" s="25"/>
      <c r="J22" s="25"/>
      <c r="K22" s="25"/>
      <c r="L22" s="26">
        <f>SUM(COUNTIF(B22:K22, "1"), COUNTIF(B22:K22, "1v"))</f>
        <v>0</v>
      </c>
      <c r="M22" s="20" t="str">
        <f>IF(L22&lt;=4, "Requiere Apoyo", IF(L22&lt;=7, "En Desarrollo", "Nivel Esperado"))</f>
        <v>Requiere Apoyo</v>
      </c>
      <c r="N22" s="9" t="str">
        <f>CONCATENATE(
IF(B22=0,"P1: Reforzar sumas básicas con un solo dígito.; ",""),
IF(C22=0,"P2:Fortalecer la suma repetida de un mismo número; ",""),
IF(D22=0,"P3:Practicar sumas entre decenas.; ",""),
IF(E22=0,"P4: Reforzar suma de decenas con unidades.; ",""),
IF(F22=0,"P5:Mejorar resta partiendo del 10.; ",""),
IF(G22=0,"P6:Reforzar suma de centenas.; ",""),
IF(H22=0,"P7:Practicar restas entre decenas.; ",""),
IF(I22=0,"P8:Fortalecer restas con unidades.; ",""),
IF(J22=0,"P9: Trabajar sustracciones con números grandes."",""",IF(K22=0,"P10: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3" spans="1:14" ht="126" x14ac:dyDescent="0.55000000000000004">
      <c r="A23" s="25" t="s">
        <v>18</v>
      </c>
      <c r="B23" s="25"/>
      <c r="C23" s="25"/>
      <c r="D23" s="25"/>
      <c r="E23" s="25"/>
      <c r="F23" s="25"/>
      <c r="G23" s="25"/>
      <c r="H23" s="25"/>
      <c r="I23" s="25"/>
      <c r="J23" s="25"/>
      <c r="K23" s="25"/>
      <c r="L23" s="26">
        <f>SUM(COUNTIF(B23:K23, "1"), COUNTIF(B23:K23, "1v"))</f>
        <v>0</v>
      </c>
      <c r="M23" s="20" t="str">
        <f>IF(L23&lt;=4, "Requiere Apoyo", IF(L23&lt;=7, "En Desarrollo", "Nivel Esperado"))</f>
        <v>Requiere Apoyo</v>
      </c>
      <c r="N23" s="9" t="str">
        <f>CONCATENATE(
IF(B23=0,"P1: Reforzar sumas básicas con un solo dígito.; ",""),
IF(C23=0,"P2:Fortalecer la suma repetida de un mismo número; ",""),
IF(D23=0,"P3:Practicar sumas entre decenas.; ",""),
IF(E23=0,"P4: Reforzar suma de decenas con unidades.; ",""),
IF(F23=0,"P5:Mejorar resta partiendo del 10.; ",""),
IF(G23=0,"P6:Reforzar suma de centenas.; ",""),
IF(H23=0,"P7:Practicar restas entre decenas.; ",""),
IF(I23=0,"P8:Fortalecer restas con unidades.; ",""),
IF(J23=0,"P9: Trabajar sustracciones con números grandes."",""",IF(K23=0,"P10: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4" spans="1:14" ht="126" x14ac:dyDescent="0.55000000000000004">
      <c r="A24" s="25" t="s">
        <v>17</v>
      </c>
      <c r="B24" s="25"/>
      <c r="C24" s="25"/>
      <c r="D24" s="25"/>
      <c r="E24" s="25"/>
      <c r="F24" s="25"/>
      <c r="G24" s="25"/>
      <c r="H24" s="25"/>
      <c r="I24" s="25"/>
      <c r="J24" s="25"/>
      <c r="K24" s="25"/>
      <c r="L24" s="26">
        <f>SUM(COUNTIF(B24:K24, "1"), COUNTIF(B24:K24, "1v"))</f>
        <v>0</v>
      </c>
      <c r="M24" s="20" t="str">
        <f>IF(L24&lt;=4, "Requiere Apoyo", IF(L24&lt;=7, "En Desarrollo", "Nivel Esperado"))</f>
        <v>Requiere Apoyo</v>
      </c>
      <c r="N24" s="9" t="str">
        <f>CONCATENATE(
IF(B24=0,"P1: Reforzar sumas básicas con un solo dígito.; ",""),
IF(C24=0,"P2:Fortalecer la suma repetida de un mismo número; ",""),
IF(D24=0,"P3:Practicar sumas entre decenas.; ",""),
IF(E24=0,"P4: Reforzar suma de decenas con unidades.; ",""),
IF(F24=0,"P5:Mejorar resta partiendo del 10.; ",""),
IF(G24=0,"P6:Reforzar suma de centenas.; ",""),
IF(H24=0,"P7:Practicar restas entre decenas.; ",""),
IF(I24=0,"P8:Fortalecer restas con unidades.; ",""),
IF(J24=0,"P9: Trabajar sustracciones con números grandes."",""",IF(K24=0,"P10: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5" spans="1:14" ht="126" x14ac:dyDescent="0.55000000000000004">
      <c r="A25" s="25" t="s">
        <v>16</v>
      </c>
      <c r="B25" s="25"/>
      <c r="C25" s="25"/>
      <c r="D25" s="25"/>
      <c r="E25" s="25"/>
      <c r="F25" s="25"/>
      <c r="G25" s="25"/>
      <c r="H25" s="25"/>
      <c r="I25" s="25"/>
      <c r="J25" s="25"/>
      <c r="K25" s="25"/>
      <c r="L25" s="26">
        <f>SUM(COUNTIF(B25:K25, "1"), COUNTIF(B25:K25, "1v"))</f>
        <v>0</v>
      </c>
      <c r="M25" s="20" t="str">
        <f>IF(L25&lt;=4, "Requiere Apoyo", IF(L25&lt;=7, "En Desarrollo", "Nivel Esperado"))</f>
        <v>Requiere Apoyo</v>
      </c>
      <c r="N25" s="9" t="str">
        <f>CONCATENATE(
IF(B25=0,"P1: Reforzar sumas básicas con un solo dígito.; ",""),
IF(C25=0,"P2:Fortalecer la suma repetida de un mismo número; ",""),
IF(D25=0,"P3:Practicar sumas entre decenas.; ",""),
IF(E25=0,"P4: Reforzar suma de decenas con unidades.; ",""),
IF(F25=0,"P5:Mejorar resta partiendo del 10.; ",""),
IF(G25=0,"P6:Reforzar suma de centenas.; ",""),
IF(H25=0,"P7:Practicar restas entre decenas.; ",""),
IF(I25=0,"P8:Fortalecer restas con unidades.; ",""),
IF(J25=0,"P9: Trabajar sustracciones con números grandes."",""",IF(K25=0,"P10: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6" spans="1:14" ht="126" x14ac:dyDescent="0.55000000000000004">
      <c r="A26" s="25" t="s">
        <v>15</v>
      </c>
      <c r="B26" s="25"/>
      <c r="C26" s="25"/>
      <c r="D26" s="25"/>
      <c r="E26" s="25"/>
      <c r="F26" s="25"/>
      <c r="G26" s="25"/>
      <c r="H26" s="25"/>
      <c r="I26" s="25"/>
      <c r="J26" s="25"/>
      <c r="K26" s="25"/>
      <c r="L26" s="26">
        <f>SUM(COUNTIF(B26:K26, "1"), COUNTIF(B26:K26, "1v"))</f>
        <v>0</v>
      </c>
      <c r="M26" s="20" t="str">
        <f>IF(L26&lt;=4, "Requiere Apoyo", IF(L26&lt;=7, "En Desarrollo", "Nivel Esperado"))</f>
        <v>Requiere Apoyo</v>
      </c>
      <c r="N26" s="9" t="str">
        <f>CONCATENATE(
IF(B26=0,"P1: Reforzar sumas básicas con un solo dígito.; ",""),
IF(C26=0,"P2:Fortalecer la suma repetida de un mismo número; ",""),
IF(D26=0,"P3:Practicar sumas entre decenas.; ",""),
IF(E26=0,"P4: Reforzar suma de decenas con unidades.; ",""),
IF(F26=0,"P5:Mejorar resta partiendo del 10.; ",""),
IF(G26=0,"P6:Reforzar suma de centenas.; ",""),
IF(H26=0,"P7:Practicar restas entre decenas.; ",""),
IF(I26=0,"P8:Fortalecer restas con unidades.; ",""),
IF(J26=0,"P9: Trabajar sustracciones con números grandes."",""",IF(K26=0,"P10: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7" spans="1:14" ht="126" x14ac:dyDescent="0.55000000000000004">
      <c r="A27" s="25" t="s">
        <v>14</v>
      </c>
      <c r="B27" s="25"/>
      <c r="C27" s="25"/>
      <c r="D27" s="25"/>
      <c r="E27" s="25"/>
      <c r="F27" s="25"/>
      <c r="G27" s="25"/>
      <c r="H27" s="25"/>
      <c r="I27" s="25"/>
      <c r="J27" s="25"/>
      <c r="K27" s="25"/>
      <c r="L27" s="26">
        <f>SUM(COUNTIF(B27:K27, "1"), COUNTIF(B27:K27, "1v"))</f>
        <v>0</v>
      </c>
      <c r="M27" s="20" t="str">
        <f>IF(L27&lt;=4, "Requiere Apoyo", IF(L27&lt;=7, "En Desarrollo", "Nivel Esperado"))</f>
        <v>Requiere Apoyo</v>
      </c>
      <c r="N27" s="9" t="str">
        <f>CONCATENATE(
IF(B27=0,"P1: Reforzar sumas básicas con un solo dígito.; ",""),
IF(C27=0,"P2:Fortalecer la suma repetida de un mismo número; ",""),
IF(D27=0,"P3:Practicar sumas entre decenas.; ",""),
IF(E27=0,"P4: Reforzar suma de decenas con unidades.; ",""),
IF(F27=0,"P5:Mejorar resta partiendo del 10.; ",""),
IF(G27=0,"P6:Reforzar suma de centenas.; ",""),
IF(H27=0,"P7:Practicar restas entre decenas.; ",""),
IF(I27=0,"P8:Fortalecer restas con unidades.; ",""),
IF(J27=0,"P9: Trabajar sustracciones con números grandes."",""",IF(K27=0,"P10: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8" spans="1:14" ht="126" x14ac:dyDescent="0.55000000000000004">
      <c r="A28" s="25" t="s">
        <v>13</v>
      </c>
      <c r="B28" s="25"/>
      <c r="C28" s="25"/>
      <c r="D28" s="25"/>
      <c r="E28" s="25"/>
      <c r="F28" s="25"/>
      <c r="G28" s="25"/>
      <c r="H28" s="25"/>
      <c r="I28" s="25"/>
      <c r="J28" s="25"/>
      <c r="K28" s="25"/>
      <c r="L28" s="26">
        <f>SUM(COUNTIF(B28:K28, "1"), COUNTIF(B28:K28, "1v"))</f>
        <v>0</v>
      </c>
      <c r="M28" s="20" t="str">
        <f>IF(L28&lt;=4, "Requiere Apoyo", IF(L28&lt;=7, "En Desarrollo", "Nivel Esperado"))</f>
        <v>Requiere Apoyo</v>
      </c>
      <c r="N28" s="9" t="str">
        <f>CONCATENATE(
IF(B28=0,"P1: Reforzar sumas básicas con un solo dígito.; ",""),
IF(C28=0,"P2:Fortalecer la suma repetida de un mismo número; ",""),
IF(D28=0,"P3:Practicar sumas entre decenas.; ",""),
IF(E28=0,"P4: Reforzar suma de decenas con unidades.; ",""),
IF(F28=0,"P5:Mejorar resta partiendo del 10.; ",""),
IF(G28=0,"P6:Reforzar suma de centenas.; ",""),
IF(H28=0,"P7:Practicar restas entre decenas.; ",""),
IF(I28=0,"P8:Fortalecer restas con unidades.; ",""),
IF(J28=0,"P9: Trabajar sustracciones con números grandes."",""",IF(K28=0,"P10: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29" spans="1:14" ht="126" x14ac:dyDescent="0.55000000000000004">
      <c r="A29" s="25" t="s">
        <v>12</v>
      </c>
      <c r="B29" s="25"/>
      <c r="C29" s="25"/>
      <c r="D29" s="25"/>
      <c r="E29" s="25"/>
      <c r="F29" s="25"/>
      <c r="G29" s="25"/>
      <c r="H29" s="25"/>
      <c r="I29" s="25"/>
      <c r="J29" s="25"/>
      <c r="K29" s="25"/>
      <c r="L29" s="26">
        <f>SUM(COUNTIF(B29:K29, "1"), COUNTIF(B29:K29, "1v"))</f>
        <v>0</v>
      </c>
      <c r="M29" s="20" t="str">
        <f>IF(L29&lt;=4, "Requiere Apoyo", IF(L29&lt;=7, "En Desarrollo", "Nivel Esperado"))</f>
        <v>Requiere Apoyo</v>
      </c>
      <c r="N29" s="9" t="str">
        <f>CONCATENATE(
IF(B29=0,"P1: Reforzar sumas básicas con un solo dígito.; ",""),
IF(C29=0,"P2:Fortalecer la suma repetida de un mismo número; ",""),
IF(D29=0,"P3:Practicar sumas entre decenas.; ",""),
IF(E29=0,"P4: Reforzar suma de decenas con unidades.; ",""),
IF(F29=0,"P5:Mejorar resta partiendo del 10.; ",""),
IF(G29=0,"P6:Reforzar suma de centenas.; ",""),
IF(H29=0,"P7:Practicar restas entre decenas.; ",""),
IF(I29=0,"P8:Fortalecer restas con unidades.; ",""),
IF(J29=0,"P9: Trabajar sustracciones con números grandes."",""",IF(K29=0,"P10: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30" spans="1:14" ht="126" x14ac:dyDescent="0.55000000000000004">
      <c r="A30" s="25" t="s">
        <v>11</v>
      </c>
      <c r="B30" s="25"/>
      <c r="C30" s="25"/>
      <c r="D30" s="25"/>
      <c r="E30" s="25"/>
      <c r="F30" s="25"/>
      <c r="G30" s="25"/>
      <c r="H30" s="25"/>
      <c r="I30" s="25"/>
      <c r="J30" s="25"/>
      <c r="K30" s="25"/>
      <c r="L30" s="26">
        <f>SUM(COUNTIF(B30:K30, "1"), COUNTIF(B30:K30, "1v"))</f>
        <v>0</v>
      </c>
      <c r="M30" s="20" t="str">
        <f>IF(L30&lt;=4, "Requiere Apoyo", IF(L30&lt;=7, "En Desarrollo", "Nivel Esperado"))</f>
        <v>Requiere Apoyo</v>
      </c>
      <c r="N30" s="9" t="str">
        <f>CONCATENATE(
IF(B30=0,"P1: Reforzar sumas básicas con un solo dígito.; ",""),
IF(C30=0,"P2:Fortalecer la suma repetida de un mismo número; ",""),
IF(D30=0,"P3:Practicar sumas entre decenas.; ",""),
IF(E30=0,"P4: Reforzar suma de decenas con unidades.; ",""),
IF(F30=0,"P5:Mejorar resta partiendo del 10.; ",""),
IF(G30=0,"P6:Reforzar suma de centenas.; ",""),
IF(H30=0,"P7:Practicar restas entre decenas.; ",""),
IF(I30=0,"P8:Fortalecer restas con unidades.; ",""),
IF(J30=0,"P9: Trabajar sustracciones con números grandes."",""",IF(K30=0,"P10: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31" spans="1:14" ht="126" x14ac:dyDescent="0.55000000000000004">
      <c r="A31" s="25" t="s">
        <v>10</v>
      </c>
      <c r="B31" s="25"/>
      <c r="C31" s="25"/>
      <c r="D31" s="25"/>
      <c r="E31" s="25"/>
      <c r="F31" s="25"/>
      <c r="G31" s="25"/>
      <c r="H31" s="25"/>
      <c r="I31" s="25"/>
      <c r="J31" s="25"/>
      <c r="K31" s="25"/>
      <c r="L31" s="26">
        <f>SUM(COUNTIF(B31:K31, "1"), COUNTIF(B31:K31, "1v"))</f>
        <v>0</v>
      </c>
      <c r="M31" s="20" t="str">
        <f>IF(L31&lt;=4, "Requiere Apoyo", IF(L31&lt;=7, "En Desarrollo", "Nivel Esperado"))</f>
        <v>Requiere Apoyo</v>
      </c>
      <c r="N31" s="9" t="str">
        <f>CONCATENATE(
IF(B31=0,"P1: Reforzar sumas básicas con un solo dígito.; ",""),
IF(C31=0,"P2:Fortalecer la suma repetida de un mismo número; ",""),
IF(D31=0,"P3:Practicar sumas entre decenas.; ",""),
IF(E31=0,"P4: Reforzar suma de decenas con unidades.; ",""),
IF(F31=0,"P5:Mejorar resta partiendo del 10.; ",""),
IF(G31=0,"P6:Reforzar suma de centenas.; ",""),
IF(H31=0,"P7:Practicar restas entre decenas.; ",""),
IF(I31=0,"P8:Fortalecer restas con unidades.; ",""),
IF(J31=0,"P9: Trabajar sustracciones con números grandes."",""",IF(K31=0,"P10: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32" spans="1:14" ht="54" x14ac:dyDescent="0.55000000000000004">
      <c r="A32" s="25" t="s">
        <v>9</v>
      </c>
      <c r="B32" s="25"/>
      <c r="C32" s="25"/>
      <c r="D32" s="25"/>
      <c r="E32" s="25"/>
      <c r="F32" s="25"/>
      <c r="G32" s="25"/>
      <c r="H32" s="25"/>
      <c r="I32" s="25"/>
      <c r="J32" s="25"/>
      <c r="K32" s="25"/>
      <c r="L32" s="26">
        <f>SUM(COUNTIF(B32:K32, "1"), COUNTIF(B32:K32, "1v"))</f>
        <v>0</v>
      </c>
      <c r="M32" s="20" t="str">
        <f>IF(L32&lt;=4, "Requiere Apoyo", IF(L32&lt;=7, "En Desarrollo", "Nivel Esperado"))</f>
        <v>Requiere Apoyo</v>
      </c>
      <c r="N32" s="9" t="str">
        <f>CONCATENATE(
IF(B32=0,"P1: Reforzar sumas básicas con un solo dígito.; ",""),
IF(C32=0,"P2:Fortalecer la suma repetida de un mismo número; ",""),
IF(D32=0,"P3:Practicar sumas entre decenas.; ",""),
IF(E32=0,"P4: Reforzar suma de decenas con unidades.; ",""),
IF(F32=0,"P5:Mejorar resta partiendo del 10.; ",""),
IF(G32=0,"P6:Reforzar suma de centenas.; ",""),
IF(H32=0,"P7:Practicar restas entre decenas.; ",""),
IF(I32=0,"P8:Fortalecer restas con unidades.; ",""),
IF(J32=0,"P9: Trabajar sustracciones con números grandes."",""",IF(K32=0,"P10: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33" spans="1:14" ht="28.8" x14ac:dyDescent="0.55000000000000004">
      <c r="A33" s="25" t="s">
        <v>8</v>
      </c>
      <c r="B33" s="25"/>
      <c r="C33" s="25"/>
      <c r="D33" s="25"/>
      <c r="E33" s="25"/>
      <c r="F33" s="25"/>
      <c r="G33" s="25"/>
      <c r="H33" s="25"/>
      <c r="I33" s="25"/>
      <c r="J33" s="25"/>
      <c r="K33" s="25"/>
      <c r="L33" s="26">
        <f>SUM(COUNTIF(B33:K33, "1"), COUNTIF(B33:K33, "1v"))</f>
        <v>0</v>
      </c>
      <c r="M33" s="20" t="str">
        <f>IF(L33&lt;=4, "Requiere Apoyo", IF(L33&lt;=7, "En Desarrollo", "Nivel Esperado"))</f>
        <v>Requiere Apoyo</v>
      </c>
      <c r="N33" s="9" t="str">
        <f>CONCATENATE(
IF(B33=0,"P1: Reforzar sumas básicas con un solo dígito.; ",""),
IF(C33=0,"P2:Fortalecer la suma repetida de un mismo número; ",""),
IF(D33=0,"P3:Practicar sumas entre decenas.; ",""),
IF(E33=0,"P4: Reforzar suma de decenas con unidades.; ",""),
IF(F33=0,"P5:Mejorar resta partiendo del 10.; ",""),
IF(G33=0,"P6:Reforzar suma de centenas.; ",""),
IF(H33=0,"P7:Practicar restas entre decenas.; ",""),
IF(I33=0,"P8:Fortalecer restas con unidades.; ",""),
IF(J33=0,"P9: Trabajar sustracciones con números grandes."",""",IF(K33=0,"P10: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34" spans="1:14" ht="72" x14ac:dyDescent="0.55000000000000004">
      <c r="A34" s="25" t="s">
        <v>7</v>
      </c>
      <c r="B34" s="25"/>
      <c r="C34" s="25"/>
      <c r="D34" s="25"/>
      <c r="E34" s="25"/>
      <c r="F34" s="25"/>
      <c r="G34" s="25"/>
      <c r="H34" s="25"/>
      <c r="I34" s="25"/>
      <c r="J34" s="25"/>
      <c r="K34" s="25"/>
      <c r="L34" s="26">
        <f>SUM(COUNTIF(B34:K34, "1"), COUNTIF(B34:K34, "1v"))</f>
        <v>0</v>
      </c>
      <c r="M34" s="20" t="str">
        <f>IF(L34&lt;=4, "Requiere Apoyo", IF(L34&lt;=7, "En Desarrollo", "Nivel Esperado"))</f>
        <v>Requiere Apoyo</v>
      </c>
      <c r="N34" s="9" t="str">
        <f>CONCATENATE(
IF(B34=0,"P1: Reforzar sumas básicas con un solo dígito.; ",""),
IF(C34=0,"P2:Fortalecer la suma repetida de un mismo número; ",""),
IF(D34=0,"P3:Practicar sumas entre decenas.; ",""),
IF(E34=0,"P4: Reforzar suma de decenas con unidades.; ",""),
IF(F34=0,"P5:Mejorar resta partiendo del 10.; ",""),
IF(G34=0,"P6:Reforzar suma de centenas.; ",""),
IF(H34=0,"P7:Practicar restas entre decenas.; ",""),
IF(I34=0,"P8:Fortalecer restas con unidades.; ",""),
IF(J34=0,"P9: Trabajar sustracciones con números grandes."",""",IF(K34=0,"P10: Reforzar sumas dobles de dos dígitos; ","")
))</f>
        <v>P1: Reforzar sumas básicas con un solo dígito.; P2:Fortalecer la suma repetida de un mismo número; P3:Practicar sumas entre decenas.; P4: Reforzar suma de decenas con unidades.; P5:Mejorar resta partiendo del 10.; P6:Reforzar suma de centenas.; P7:Practicar restas entre decenas.; P8:Fortalecer restas con unidades.; P9: Trabajar sustracciones con números grandes.","</v>
      </c>
    </row>
    <row r="36" spans="1:14" x14ac:dyDescent="0.3">
      <c r="A36" s="1" t="s">
        <v>6</v>
      </c>
    </row>
    <row r="37" spans="1:14" x14ac:dyDescent="0.3">
      <c r="A37" s="7" t="s">
        <v>5</v>
      </c>
      <c r="B37" s="7" t="s">
        <v>4</v>
      </c>
      <c r="C37" s="7" t="s">
        <v>3</v>
      </c>
    </row>
    <row r="38" spans="1:14" x14ac:dyDescent="0.3">
      <c r="A38" s="2" t="s">
        <v>2</v>
      </c>
      <c r="B38" s="2">
        <f>COUNTIF(M:M, "Requiere Apoyo")</f>
        <v>29</v>
      </c>
      <c r="C38" s="3">
        <f>_xlfn.PERCENTOF(B38,B41)</f>
        <v>0.96666666666666667</v>
      </c>
    </row>
    <row r="39" spans="1:14" x14ac:dyDescent="0.3">
      <c r="A39" s="4" t="s">
        <v>1</v>
      </c>
      <c r="B39" s="4">
        <f>COUNTIF(M:M, "En Desarrollo")</f>
        <v>0</v>
      </c>
      <c r="C39" s="4">
        <f>_xlfn.PERCENTOF(B39,B41)</f>
        <v>0</v>
      </c>
    </row>
    <row r="40" spans="1:14" x14ac:dyDescent="0.3">
      <c r="A40" s="5" t="s">
        <v>0</v>
      </c>
      <c r="B40" s="5">
        <f>COUNTIF(M:M, "Nivel Esperado")</f>
        <v>1</v>
      </c>
      <c r="C40" s="5">
        <f>_xlfn.PERCENTOF(B40,B41)</f>
        <v>3.3333333333333333E-2</v>
      </c>
    </row>
    <row r="41" spans="1:14" ht="16.2" customHeight="1" x14ac:dyDescent="0.3">
      <c r="A41" s="6" t="s">
        <v>39</v>
      </c>
      <c r="B41" s="6">
        <f>COUNTA(A5:A34)</f>
        <v>30</v>
      </c>
    </row>
    <row r="57" spans="1:10" ht="23.4" x14ac:dyDescent="0.45">
      <c r="A57" s="27" t="s">
        <v>52</v>
      </c>
      <c r="B57" s="27"/>
      <c r="C57" s="27"/>
      <c r="D57" s="27"/>
      <c r="E57" s="27"/>
      <c r="F57" s="27"/>
      <c r="G57" s="27"/>
      <c r="H57" s="27"/>
      <c r="I57" s="27"/>
      <c r="J57" s="27"/>
    </row>
    <row r="58" spans="1:10" ht="90" x14ac:dyDescent="0.3">
      <c r="A58" s="29" t="s">
        <v>42</v>
      </c>
      <c r="B58" s="29" t="s">
        <v>43</v>
      </c>
      <c r="C58" s="29" t="s">
        <v>44</v>
      </c>
      <c r="D58" s="29" t="s">
        <v>45</v>
      </c>
      <c r="E58" s="29" t="s">
        <v>46</v>
      </c>
      <c r="F58" s="29" t="s">
        <v>47</v>
      </c>
      <c r="G58" s="29" t="s">
        <v>48</v>
      </c>
      <c r="H58" s="29" t="s">
        <v>49</v>
      </c>
      <c r="I58" s="29" t="s">
        <v>50</v>
      </c>
      <c r="J58" s="29" t="s">
        <v>51</v>
      </c>
    </row>
    <row r="59" spans="1:10" ht="18" x14ac:dyDescent="0.35">
      <c r="A59" s="28">
        <f>COUNTIF(B2:B34, "0")</f>
        <v>0</v>
      </c>
      <c r="B59" s="28">
        <f t="shared" ref="B59:K59" si="0">COUNTIF(C2:C34, "0")</f>
        <v>1</v>
      </c>
      <c r="C59" s="28">
        <f t="shared" si="0"/>
        <v>1</v>
      </c>
      <c r="D59" s="28">
        <f t="shared" si="0"/>
        <v>0</v>
      </c>
      <c r="E59" s="28">
        <f t="shared" si="0"/>
        <v>0</v>
      </c>
      <c r="F59" s="28">
        <f t="shared" si="0"/>
        <v>0</v>
      </c>
      <c r="G59" s="28">
        <f t="shared" si="0"/>
        <v>0</v>
      </c>
      <c r="H59" s="28">
        <f t="shared" si="0"/>
        <v>0</v>
      </c>
      <c r="I59" s="28">
        <f t="shared" si="0"/>
        <v>0</v>
      </c>
      <c r="J59" s="28">
        <f t="shared" si="0"/>
        <v>0</v>
      </c>
    </row>
  </sheetData>
  <mergeCells count="5">
    <mergeCell ref="A57:J57"/>
    <mergeCell ref="B1:E1"/>
    <mergeCell ref="B2:E2"/>
    <mergeCell ref="F1:H1"/>
    <mergeCell ref="F2:H2"/>
  </mergeCells>
  <conditionalFormatting sqref="M5:M34">
    <cfRule type="containsText" dxfId="2" priority="1" operator="containsText" text="Nivel esperado">
      <formula>NOT(ISERROR(SEARCH("Nivel esperado",M5)))</formula>
    </cfRule>
    <cfRule type="containsText" dxfId="1" priority="2" operator="containsText" text="En desarrollo">
      <formula>NOT(ISERROR(SEARCH("En desarrollo",M5)))</formula>
    </cfRule>
    <cfRule type="containsText" dxfId="0" priority="3" operator="containsText" text="Requiere apoyo">
      <formula>NOT(ISERROR(SEARCH("Requiere apoyo",M5)))</formula>
    </cfRule>
  </conditionalFormatting>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Narciso Mendoza</dc:creator>
  <cp:lastModifiedBy>Narciso Mendoza</cp:lastModifiedBy>
  <dcterms:created xsi:type="dcterms:W3CDTF">2025-06-24T17:43:37Z</dcterms:created>
  <dcterms:modified xsi:type="dcterms:W3CDTF">2025-06-25T17:46:15Z</dcterms:modified>
</cp:coreProperties>
</file>